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ROMA\Desktop\GRID TIP\gridtip_dev\results\sources\statistics\"/>
    </mc:Choice>
  </mc:AlternateContent>
  <xr:revisionPtr revIDLastSave="0" documentId="13_ncr:1_{918B62E6-4F38-42D4-A11E-AF18819D9F48}" xr6:coauthVersionLast="47" xr6:coauthVersionMax="47" xr10:uidLastSave="{00000000-0000-0000-0000-000000000000}"/>
  <bookViews>
    <workbookView xWindow="-120" yWindow="-120" windowWidth="29040" windowHeight="15750" xr2:uid="{00000000-000D-0000-FFFF-FFFF00000000}"/>
  </bookViews>
  <sheets>
    <sheet name="GRID TIP STATISTICS" sheetId="1" r:id="rId1"/>
    <sheet name="GTFFL STATISTICS" sheetId="2" r:id="rId2"/>
  </sheets>
  <calcPr calcId="181029"/>
</workbook>
</file>

<file path=xl/calcChain.xml><?xml version="1.0" encoding="utf-8"?>
<calcChain xmlns="http://schemas.openxmlformats.org/spreadsheetml/2006/main">
  <c r="T20" i="1" l="1"/>
  <c r="S20" i="1"/>
  <c r="P20" i="1"/>
  <c r="O20" i="1"/>
  <c r="N20" i="1"/>
  <c r="L20" i="1"/>
  <c r="H20" i="1"/>
  <c r="D20" i="1"/>
  <c r="M20" i="1" s="1"/>
  <c r="N163" i="2"/>
  <c r="L163" i="2"/>
  <c r="M163" i="2"/>
  <c r="J163" i="2"/>
  <c r="R20" i="1" l="1"/>
  <c r="Q20" i="1"/>
  <c r="K163" i="2"/>
  <c r="O163" i="2" s="1"/>
  <c r="I163" i="2"/>
  <c r="P163" i="2" s="1"/>
  <c r="M150" i="2"/>
  <c r="L150" i="2"/>
  <c r="N150" i="2"/>
  <c r="K150" i="2"/>
  <c r="I150" i="2"/>
  <c r="D19" i="1"/>
  <c r="M19" i="1" s="1"/>
  <c r="H19" i="1"/>
  <c r="L19" i="1"/>
  <c r="N19" i="1"/>
  <c r="O19" i="1"/>
  <c r="P19" i="1"/>
  <c r="S19" i="1"/>
  <c r="T19" i="1"/>
  <c r="N136" i="2"/>
  <c r="M136" i="2"/>
  <c r="L136" i="2"/>
  <c r="K136" i="2"/>
  <c r="J136" i="2"/>
  <c r="I136" i="2"/>
  <c r="D17" i="1"/>
  <c r="R17" i="1" s="1"/>
  <c r="D18" i="1"/>
  <c r="R18" i="1" s="1"/>
  <c r="T17" i="1"/>
  <c r="S17" i="1"/>
  <c r="P17" i="1"/>
  <c r="O17" i="1"/>
  <c r="N17" i="1"/>
  <c r="M17" i="1"/>
  <c r="L17" i="1"/>
  <c r="H17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8" i="1"/>
  <c r="H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8" i="1"/>
  <c r="L125" i="2"/>
  <c r="J125" i="2"/>
  <c r="N125" i="2"/>
  <c r="M125" i="2"/>
  <c r="K125" i="2"/>
  <c r="I125" i="2"/>
  <c r="N18" i="1"/>
  <c r="T18" i="1"/>
  <c r="S18" i="1"/>
  <c r="P18" i="1"/>
  <c r="O18" i="1"/>
  <c r="M115" i="2"/>
  <c r="N115" i="2"/>
  <c r="L115" i="2"/>
  <c r="K115" i="2"/>
  <c r="I115" i="2"/>
  <c r="T16" i="1"/>
  <c r="S16" i="1"/>
  <c r="P16" i="1"/>
  <c r="O16" i="1"/>
  <c r="N16" i="1"/>
  <c r="D16" i="1"/>
  <c r="R16" i="1" s="1"/>
  <c r="Q17" i="1" l="1"/>
  <c r="P150" i="2"/>
  <c r="O150" i="2"/>
  <c r="O136" i="2"/>
  <c r="Q19" i="1"/>
  <c r="R19" i="1"/>
  <c r="P136" i="2"/>
  <c r="M18" i="1"/>
  <c r="O125" i="2"/>
  <c r="P125" i="2"/>
  <c r="Q18" i="1"/>
  <c r="P115" i="2"/>
  <c r="O115" i="2"/>
  <c r="Q16" i="1"/>
  <c r="M16" i="1"/>
  <c r="M104" i="2"/>
  <c r="N104" i="2" l="1"/>
  <c r="L104" i="2"/>
  <c r="K104" i="2"/>
  <c r="I104" i="2"/>
  <c r="D15" i="1"/>
  <c r="M15" i="1" s="1"/>
  <c r="N15" i="1"/>
  <c r="O15" i="1"/>
  <c r="P15" i="1"/>
  <c r="S15" i="1"/>
  <c r="T15" i="1"/>
  <c r="Q15" i="1" l="1"/>
  <c r="R15" i="1"/>
  <c r="P104" i="2"/>
  <c r="O104" i="2"/>
  <c r="N93" i="2"/>
  <c r="M93" i="2"/>
  <c r="L93" i="2"/>
  <c r="K93" i="2"/>
  <c r="J93" i="2"/>
  <c r="I93" i="2"/>
  <c r="T14" i="1"/>
  <c r="S14" i="1"/>
  <c r="P14" i="1"/>
  <c r="O14" i="1"/>
  <c r="N14" i="1"/>
  <c r="D14" i="1"/>
  <c r="R14" i="1" s="1"/>
  <c r="O93" i="2" l="1"/>
  <c r="P93" i="2"/>
  <c r="M14" i="1"/>
  <c r="Q14" i="1"/>
  <c r="N83" i="2"/>
  <c r="M83" i="2"/>
  <c r="J83" i="2"/>
  <c r="L83" i="2"/>
  <c r="I83" i="2"/>
  <c r="K83" i="2"/>
  <c r="T12" i="1"/>
  <c r="T13" i="1"/>
  <c r="S13" i="1"/>
  <c r="P13" i="1"/>
  <c r="O13" i="1"/>
  <c r="N13" i="1"/>
  <c r="D13" i="1"/>
  <c r="R13" i="1" s="1"/>
  <c r="Q13" i="1" l="1"/>
  <c r="P83" i="2"/>
  <c r="O83" i="2"/>
  <c r="M13" i="1"/>
  <c r="M72" i="2"/>
  <c r="L72" i="2"/>
  <c r="K72" i="2"/>
  <c r="I72" i="2"/>
  <c r="N72" i="2"/>
  <c r="O72" i="2" l="1"/>
  <c r="P72" i="2"/>
  <c r="N12" i="1"/>
  <c r="O12" i="1"/>
  <c r="P12" i="1"/>
  <c r="S12" i="1"/>
  <c r="D12" i="1"/>
  <c r="M12" i="1" s="1"/>
  <c r="Q12" i="1" l="1"/>
  <c r="R12" i="1"/>
  <c r="I63" i="2"/>
  <c r="N63" i="2"/>
  <c r="M63" i="2"/>
  <c r="L63" i="2"/>
  <c r="K63" i="2"/>
  <c r="J63" i="2"/>
  <c r="T11" i="1"/>
  <c r="S11" i="1"/>
  <c r="P11" i="1"/>
  <c r="O11" i="1"/>
  <c r="N11" i="1"/>
  <c r="D11" i="1"/>
  <c r="Q11" i="1" s="1"/>
  <c r="O63" i="2" l="1"/>
  <c r="P63" i="2"/>
  <c r="R11" i="1"/>
  <c r="M11" i="1"/>
  <c r="N54" i="2"/>
  <c r="M54" i="2"/>
  <c r="L54" i="2"/>
  <c r="J54" i="2"/>
  <c r="I54" i="2"/>
  <c r="K54" i="2"/>
  <c r="P10" i="1"/>
  <c r="O10" i="1"/>
  <c r="T10" i="1"/>
  <c r="S10" i="1"/>
  <c r="N10" i="1"/>
  <c r="D10" i="1"/>
  <c r="Q10" i="1" s="1"/>
  <c r="O54" i="2" l="1"/>
  <c r="P54" i="2"/>
  <c r="M10" i="1"/>
  <c r="R10" i="1"/>
  <c r="N45" i="2"/>
  <c r="N34" i="2"/>
  <c r="K45" i="2"/>
  <c r="I45" i="2"/>
  <c r="M45" i="2"/>
  <c r="J45" i="2"/>
  <c r="D9" i="1"/>
  <c r="M9" i="1" s="1"/>
  <c r="N9" i="1"/>
  <c r="O9" i="1"/>
  <c r="P9" i="1"/>
  <c r="Q9" i="1"/>
  <c r="S9" i="1"/>
  <c r="T9" i="1"/>
  <c r="R9" i="1" l="1"/>
  <c r="P45" i="2"/>
  <c r="O45" i="2"/>
  <c r="J34" i="2"/>
  <c r="I34" i="2"/>
  <c r="M34" i="2"/>
  <c r="L34" i="2"/>
  <c r="K34" i="2"/>
  <c r="O34" i="2" l="1"/>
  <c r="P34" i="2"/>
  <c r="M26" i="2"/>
  <c r="M14" i="2"/>
  <c r="M2" i="2"/>
  <c r="L26" i="2"/>
  <c r="L14" i="2"/>
  <c r="L2" i="2"/>
  <c r="K2" i="2"/>
  <c r="O2" i="2" s="1"/>
  <c r="K14" i="2"/>
  <c r="K26" i="2"/>
  <c r="J26" i="2"/>
  <c r="J14" i="2"/>
  <c r="J2" i="2"/>
  <c r="I26" i="2"/>
  <c r="I14" i="2"/>
  <c r="I2" i="2"/>
  <c r="P2" i="2" s="1"/>
  <c r="O26" i="2" l="1"/>
  <c r="P26" i="2"/>
  <c r="P14" i="2"/>
  <c r="O14" i="2"/>
  <c r="D8" i="1"/>
  <c r="M8" i="1" l="1"/>
  <c r="N8" i="1"/>
  <c r="O8" i="1"/>
  <c r="P8" i="1"/>
  <c r="Q8" i="1"/>
  <c r="R8" i="1"/>
  <c r="S8" i="1"/>
  <c r="T8" i="1"/>
  <c r="N4" i="1" l="1"/>
  <c r="N5" i="1"/>
  <c r="N6" i="1"/>
  <c r="N7" i="1"/>
  <c r="N3" i="1"/>
  <c r="N2" i="1"/>
  <c r="N26" i="2"/>
  <c r="N2" i="2"/>
  <c r="N14" i="2"/>
  <c r="T3" i="1"/>
  <c r="T4" i="1"/>
  <c r="T5" i="1"/>
  <c r="T6" i="1"/>
  <c r="T7" i="1"/>
  <c r="T2" i="1"/>
  <c r="S4" i="1"/>
  <c r="P3" i="1"/>
  <c r="P4" i="1"/>
  <c r="P5" i="1"/>
  <c r="P6" i="1"/>
  <c r="P7" i="1"/>
  <c r="P2" i="1"/>
  <c r="S3" i="1"/>
  <c r="S5" i="1"/>
  <c r="S6" i="1"/>
  <c r="S7" i="1"/>
  <c r="S2" i="1"/>
  <c r="O3" i="1"/>
  <c r="O4" i="1"/>
  <c r="O5" i="1"/>
  <c r="O6" i="1"/>
  <c r="O7" i="1"/>
  <c r="O2" i="1"/>
  <c r="D3" i="1"/>
  <c r="Q3" i="1" s="1"/>
  <c r="D4" i="1"/>
  <c r="Q4" i="1" s="1"/>
  <c r="D5" i="1"/>
  <c r="Q5" i="1" s="1"/>
  <c r="D6" i="1"/>
  <c r="Q6" i="1" s="1"/>
  <c r="D7" i="1"/>
  <c r="Q7" i="1" s="1"/>
  <c r="D2" i="1"/>
  <c r="Q2" i="1" s="1"/>
  <c r="M2" i="1" l="1"/>
  <c r="M6" i="1"/>
  <c r="M4" i="1"/>
  <c r="M7" i="1"/>
  <c r="M5" i="1"/>
  <c r="M3" i="1"/>
  <c r="R7" i="1"/>
  <c r="R5" i="1"/>
  <c r="R3" i="1"/>
  <c r="R2" i="1"/>
  <c r="R6" i="1"/>
  <c r="R4" i="1"/>
</calcChain>
</file>

<file path=xl/sharedStrings.xml><?xml version="1.0" encoding="utf-8"?>
<sst xmlns="http://schemas.openxmlformats.org/spreadsheetml/2006/main" count="854" uniqueCount="182">
  <si>
    <t>GUE</t>
  </si>
  <si>
    <t>MRO</t>
  </si>
  <si>
    <t>MAM</t>
  </si>
  <si>
    <t>ZEI</t>
  </si>
  <si>
    <t>CHAMPION</t>
  </si>
  <si>
    <t>GPs CHAMPION</t>
  </si>
  <si>
    <t>KAI</t>
  </si>
  <si>
    <t>TEAM</t>
  </si>
  <si>
    <t>DRIVER 1</t>
  </si>
  <si>
    <t>DRIVER 2</t>
  </si>
  <si>
    <t>CHASSIS</t>
  </si>
  <si>
    <t>ENGINE</t>
  </si>
  <si>
    <t>TOTAL POINTS</t>
  </si>
  <si>
    <t>RHA RACING</t>
  </si>
  <si>
    <t>VETTEL Sebastian</t>
  </si>
  <si>
    <t>BUTTON Jenson</t>
  </si>
  <si>
    <t>Brawn</t>
  </si>
  <si>
    <t>Ferrari (Ferrari)</t>
  </si>
  <si>
    <t>ISA RACING</t>
  </si>
  <si>
    <t>RAIKKONEN Kimi</t>
  </si>
  <si>
    <t>Toyota</t>
  </si>
  <si>
    <t>Renault (Red Bull)</t>
  </si>
  <si>
    <t>MPU RACING</t>
  </si>
  <si>
    <t>TRULLI Jarno</t>
  </si>
  <si>
    <t>Red Bull</t>
  </si>
  <si>
    <t>MRO RACING</t>
  </si>
  <si>
    <t>HAMILTON Lewis</t>
  </si>
  <si>
    <t>Williams</t>
  </si>
  <si>
    <t>Mercedes (Brawn)</t>
  </si>
  <si>
    <t>ZEI RACING</t>
  </si>
  <si>
    <t>BARRICHELLO Rubens</t>
  </si>
  <si>
    <t>GLOCK Timo</t>
  </si>
  <si>
    <t>MAM RACING</t>
  </si>
  <si>
    <t>KAI RACING</t>
  </si>
  <si>
    <t>MASSA Felipe</t>
  </si>
  <si>
    <t>Ferrari (Toro Rosso)</t>
  </si>
  <si>
    <t>GUE RACING</t>
  </si>
  <si>
    <t>ALONSO Fernando</t>
  </si>
  <si>
    <t>FISICHELLA Giancarlo</t>
  </si>
  <si>
    <t>** Best Possible Team **</t>
  </si>
  <si>
    <t>KUBICA Robert</t>
  </si>
  <si>
    <t>McLaren</t>
  </si>
  <si>
    <t>SENNA Bruno</t>
  </si>
  <si>
    <t>Ferrari</t>
  </si>
  <si>
    <t>HUELKENBERG Nico</t>
  </si>
  <si>
    <t>Mercedes GP</t>
  </si>
  <si>
    <t>KOBAYASHI Kamui</t>
  </si>
  <si>
    <t>Mercedes (McLaren)</t>
  </si>
  <si>
    <t>AFG RACING</t>
  </si>
  <si>
    <t>Virgin</t>
  </si>
  <si>
    <t>SUTIL Adrian</t>
  </si>
  <si>
    <t>FAN RACING</t>
  </si>
  <si>
    <t>DI RESTA Paul</t>
  </si>
  <si>
    <t>HEIDFELD Nick</t>
  </si>
  <si>
    <t>ROSBERG Nico</t>
  </si>
  <si>
    <t>PEREZ Sergio</t>
  </si>
  <si>
    <t>SCHUMACHER Michael</t>
  </si>
  <si>
    <r>
      <t>season 2009</t>
    </r>
    <r>
      <rPr>
        <i/>
        <sz val="9"/>
        <color theme="1"/>
        <rFont val="Calibri"/>
        <family val="2"/>
        <scheme val="minor"/>
      </rPr>
      <t xml:space="preserve"> (standings after 17 of 17 races):</t>
    </r>
  </si>
  <si>
    <r>
      <t>season 2010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</si>
  <si>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r>
      <t>season 2011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</si>
  <si>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YEAR</t>
  </si>
  <si>
    <t>MAX. POINTS p. GP</t>
  </si>
  <si>
    <t>MAX. POINTS TOTAL</t>
  </si>
  <si>
    <t>POINTS CHAMPION</t>
  </si>
  <si>
    <t>VICE CHAMPION</t>
  </si>
  <si>
    <t>POINTS VICE CHAMPION</t>
  </si>
  <si>
    <t>GPs VICE CHAMPION</t>
  </si>
  <si>
    <t>DIFFERENCE POINTS MAX. vs. POINTS CHAMPION</t>
  </si>
  <si>
    <t>DIFFERENCE GPs MAX. vs. GPs CHAMPION</t>
  </si>
  <si>
    <t>DIFFERENCE POINTS CHAMPION vs. POINTS VICE CHAMPION</t>
  </si>
  <si>
    <t>DIFFERRENCE GPs CHAMPION vs. GPs VICE CHAMPION</t>
  </si>
  <si>
    <t>GPs RATIO VICE CHAMPION</t>
  </si>
  <si>
    <t>TOTAL AMOUNT GPs</t>
  </si>
  <si>
    <t>POINTS RATIO VICE CHAMPION</t>
  </si>
  <si>
    <t>POINTS RATIO CHAMPION</t>
  </si>
  <si>
    <t>GPs RATIO CHAMPION</t>
  </si>
  <si>
    <t>MAX. AMOUNT OF POSSIBLE POINTS</t>
  </si>
  <si>
    <t>GTFFL CHAMPION</t>
  </si>
  <si>
    <t>AMOUNT OF POINTS GTFFL CHAMPION</t>
  </si>
  <si>
    <t>GTFFL VICE CHAMPION</t>
  </si>
  <si>
    <t>AMOUNT OF POINTS GTFFL VICE CHAMPION</t>
  </si>
  <si>
    <t>AMOUNT OF TEAMS</t>
  </si>
  <si>
    <t>IRS</t>
  </si>
  <si>
    <r>
      <t>season 2012</t>
    </r>
    <r>
      <rPr>
        <i/>
        <sz val="9"/>
        <color theme="1"/>
        <rFont val="Calibri"/>
        <family val="2"/>
        <scheme val="minor"/>
      </rPr>
      <t xml:space="preserve"> (standings after 20 of 20 races):</t>
    </r>
  </si>
  <si>
    <t>WOB RACING</t>
  </si>
  <si>
    <t>GROSJEAN Romain</t>
  </si>
  <si>
    <t>VERGNE Jean-Eric</t>
  </si>
  <si>
    <t>KARTHIKEYAN Narain</t>
  </si>
  <si>
    <t>Lotus</t>
  </si>
  <si>
    <t>Renault (Lotus)</t>
  </si>
  <si>
    <r>
      <t>season 2013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</si>
  <si>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CHILTON Max</t>
  </si>
  <si>
    <t>GUTIERREZ Esteban</t>
  </si>
  <si>
    <t>STM RACING</t>
  </si>
  <si>
    <t>VAN DER GARDE Giedo</t>
  </si>
  <si>
    <t>IRS RACING</t>
  </si>
  <si>
    <t>BIANCHI Jules</t>
  </si>
  <si>
    <t>RHA/STM RACING</t>
  </si>
  <si>
    <t>RHA</t>
  </si>
  <si>
    <r>
      <t>season 2014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</si>
  <si>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MAGNUSSEN Kevin</t>
  </si>
  <si>
    <t>KVYAT Daniil</t>
  </si>
  <si>
    <t>MALDONADO Pastor</t>
  </si>
  <si>
    <t>Mercedes (Mercedes GP)</t>
  </si>
  <si>
    <t>RICCIARDO Daniel</t>
  </si>
  <si>
    <t>WOB</t>
  </si>
  <si>
    <r>
      <t>season 2015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</si>
  <si>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SAINZ Carlos Jr.</t>
  </si>
  <si>
    <t>VERSTAPPEN Max</t>
  </si>
  <si>
    <t>MCL RACING</t>
  </si>
  <si>
    <t>ERICSSON Marcus</t>
  </si>
  <si>
    <t>Honda (McLaren)</t>
  </si>
  <si>
    <r>
      <t>season 2016</t>
    </r>
    <r>
      <rPr>
        <i/>
        <sz val="9"/>
        <color theme="1"/>
        <rFont val="Calibri"/>
        <family val="2"/>
        <scheme val="minor"/>
      </rPr>
      <t xml:space="preserve"> (standings after 21 of 21 races):</t>
    </r>
  </si>
  <si>
    <t>WEHRLEIN Pascal</t>
  </si>
  <si>
    <t>PALMER Jolyon</t>
  </si>
  <si>
    <t>HARYANTO Rio</t>
  </si>
  <si>
    <t>TAG Heuer (Red Bull)</t>
  </si>
  <si>
    <t>Renault (Renault)</t>
  </si>
  <si>
    <t>MAM/STM RACING</t>
  </si>
  <si>
    <r>
      <t>season 2017</t>
    </r>
    <r>
      <rPr>
        <i/>
        <sz val="9"/>
        <color theme="1"/>
        <rFont val="Calibri"/>
        <family val="2"/>
        <scheme val="minor"/>
      </rPr>
      <t xml:space="preserve"> (standings after 20 of 20 races):</t>
    </r>
  </si>
  <si>
    <t>TOM RACING</t>
  </si>
  <si>
    <t>VANDOORNE Stoffel</t>
  </si>
  <si>
    <t>BOTTAS Valtteri</t>
  </si>
  <si>
    <t>OCON Esteban</t>
  </si>
  <si>
    <t>STROLL Lance</t>
  </si>
  <si>
    <r>
      <t>season 2018</t>
    </r>
    <r>
      <rPr>
        <i/>
        <sz val="9"/>
        <color theme="1"/>
        <rFont val="Calibri"/>
        <family val="2"/>
        <scheme val="minor"/>
      </rPr>
      <t xml:space="preserve"> (standings after 21 of 21 races):</t>
    </r>
  </si>
  <si>
    <t>JUF RACING</t>
  </si>
  <si>
    <t>HARTLEY Brendon</t>
  </si>
  <si>
    <t>GASLY Pierre</t>
  </si>
  <si>
    <t>SIROTKIN Sergey</t>
  </si>
  <si>
    <t>LECLERC Charles</t>
  </si>
  <si>
    <t>MCL</t>
  </si>
  <si>
    <r>
      <t>season 2019</t>
    </r>
    <r>
      <rPr>
        <i/>
        <sz val="9"/>
        <color theme="1"/>
        <rFont val="Calibri"/>
        <family val="2"/>
        <scheme val="minor"/>
      </rPr>
      <t xml:space="preserve"> (standings after 21 of 21 races):</t>
    </r>
  </si>
  <si>
    <t>NORRIS Lando</t>
  </si>
  <si>
    <t>ALBON Alexander</t>
  </si>
  <si>
    <t>Honda (Red Bull)</t>
  </si>
  <si>
    <t>IRS/MAM RACING</t>
  </si>
  <si>
    <r>
      <t>season 2020</t>
    </r>
    <r>
      <rPr>
        <i/>
        <sz val="9"/>
        <color theme="1"/>
        <rFont val="Calibri"/>
        <family val="2"/>
        <scheme val="minor"/>
      </rPr>
      <t xml:space="preserve"> (standings after 17 of 17 races):</t>
    </r>
  </si>
  <si>
    <t>(none) (none)</t>
  </si>
  <si>
    <t>RUSSELL George</t>
  </si>
  <si>
    <r>
      <t>season 2021</t>
    </r>
    <r>
      <rPr>
        <i/>
        <sz val="9"/>
        <color theme="1"/>
        <rFont val="Calibri"/>
        <family val="2"/>
        <scheme val="minor"/>
      </rPr>
      <t xml:space="preserve"> (standings after 22 of 22 races):</t>
    </r>
  </si>
  <si>
    <t>SCHUMACHER Mick</t>
  </si>
  <si>
    <t>TSUNODA Yuki</t>
  </si>
  <si>
    <t>MAZEPIN Nikita</t>
  </si>
  <si>
    <t>HHH RACING</t>
  </si>
  <si>
    <t>SCORE RATIO PER GP CHAMPION</t>
  </si>
  <si>
    <t>SCORE RATIO PER GP VICE CHAMPION</t>
  </si>
  <si>
    <t>CZA</t>
  </si>
  <si>
    <r>
      <t>season 2022</t>
    </r>
    <r>
      <rPr>
        <i/>
        <sz val="9"/>
        <color theme="1"/>
        <rFont val="Calibri"/>
        <family val="2"/>
        <scheme val="minor"/>
      </rPr>
      <t xml:space="preserve"> (standings after 22 of 22 races):</t>
    </r>
  </si>
  <si>
    <t>CZA RACING</t>
  </si>
  <si>
    <t>ACL RACING</t>
  </si>
  <si>
    <t>MPA RACING</t>
  </si>
  <si>
    <t>CLA RACING</t>
  </si>
  <si>
    <t>OCON ESTEBAN</t>
  </si>
  <si>
    <t>Red Bull (Red Bull)</t>
  </si>
  <si>
    <t>ZHOU Guanyu</t>
  </si>
  <si>
    <t>Alpine</t>
  </si>
  <si>
    <t>Alfa Romeo</t>
  </si>
  <si>
    <t>Ferrari (Alfa Romeo)</t>
  </si>
  <si>
    <t>JUF</t>
  </si>
  <si>
    <t>ACL</t>
  </si>
  <si>
    <r>
      <t>season 2023</t>
    </r>
    <r>
      <rPr>
        <i/>
        <sz val="9"/>
        <color theme="1"/>
        <rFont val="Calibri"/>
        <family val="2"/>
        <scheme val="minor"/>
      </rPr>
      <t xml:space="preserve"> (standings after 22 of 22 races):</t>
    </r>
  </si>
  <si>
    <t>PIASTRI Oscar</t>
  </si>
  <si>
    <t>DE VRIES Nyck</t>
  </si>
  <si>
    <t>Mercedes (Aston Martin)</t>
  </si>
  <si>
    <t>PAR RACING</t>
  </si>
  <si>
    <t>Aston Martin</t>
  </si>
  <si>
    <t>HSP RACING</t>
  </si>
  <si>
    <t>CZA/MAM RACING</t>
  </si>
  <si>
    <r>
      <t>season 2024</t>
    </r>
    <r>
      <rPr>
        <i/>
        <sz val="9"/>
        <color theme="1"/>
        <rFont val="Calibri"/>
        <family val="2"/>
        <scheme val="minor"/>
      </rPr>
      <t xml:space="preserve"> (standings after 24 of 24 races):</t>
    </r>
  </si>
  <si>
    <t>SARGEANT Logan</t>
  </si>
  <si>
    <t>Mercedes</t>
  </si>
  <si>
    <t>RAL RACING</t>
  </si>
  <si>
    <t>Red Bull PT (Red Bull)</t>
  </si>
  <si>
    <t>Mercedes (Mercedes)</t>
  </si>
  <si>
    <t>SEM RACING</t>
  </si>
  <si>
    <t>EBG RACING</t>
  </si>
  <si>
    <t>Stake F1</t>
  </si>
  <si>
    <t>LAM RACING</t>
  </si>
  <si>
    <t>JCL RACING</t>
  </si>
  <si>
    <t>Visa Cash App RB</t>
  </si>
  <si>
    <t>Renault (Alpine)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</si>
</sst>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_ ;[Red]\-#,##0.000\ "/>
    <numFmt numFmtId="165" formatCode="#,##0.0_ ;[Red]\-#,##0.0\ "/>
    <numFmt numFmtId="166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color theme="0" tint="-0.34998626667073579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rgb="FFC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139">
    <xf numFmtId="0" fontId="0" fillId="0" borderId="0" xfId="0"/>
    <xf numFmtId="0" fontId="1" fillId="3" borderId="1" xfId="0" applyFont="1" applyFill="1" applyBorder="1" applyAlignment="1">
      <alignment horizontal="center" textRotation="75"/>
    </xf>
    <xf numFmtId="0" fontId="2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textRotation="75"/>
    </xf>
    <xf numFmtId="0" fontId="9" fillId="0" borderId="0" xfId="0" applyFont="1"/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6" borderId="3" xfId="0" applyFont="1" applyFill="1" applyBorder="1" applyAlignment="1">
      <alignment horizontal="center" textRotation="75"/>
    </xf>
    <xf numFmtId="0" fontId="10" fillId="6" borderId="15" xfId="0" applyFont="1" applyFill="1" applyBorder="1" applyAlignment="1">
      <alignment horizontal="center"/>
    </xf>
    <xf numFmtId="0" fontId="11" fillId="5" borderId="13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2" fillId="10" borderId="5" xfId="0" applyFont="1" applyFill="1" applyBorder="1" applyAlignment="1">
      <alignment horizontal="center"/>
    </xf>
    <xf numFmtId="0" fontId="12" fillId="10" borderId="6" xfId="0" applyFont="1" applyFill="1" applyBorder="1" applyAlignment="1">
      <alignment horizontal="center"/>
    </xf>
    <xf numFmtId="0" fontId="12" fillId="8" borderId="5" xfId="0" applyFont="1" applyFill="1" applyBorder="1" applyAlignment="1">
      <alignment horizontal="center"/>
    </xf>
    <xf numFmtId="0" fontId="12" fillId="8" borderId="6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2" fillId="9" borderId="5" xfId="0" applyFont="1" applyFill="1" applyBorder="1" applyAlignment="1">
      <alignment horizontal="center"/>
    </xf>
    <xf numFmtId="0" fontId="12" fillId="9" borderId="7" xfId="0" applyFont="1" applyFill="1" applyBorder="1" applyAlignment="1">
      <alignment horizontal="center"/>
    </xf>
    <xf numFmtId="0" fontId="10" fillId="6" borderId="16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0" fontId="12" fillId="10" borderId="8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12" fillId="8" borderId="8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3" fillId="9" borderId="8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2" fillId="9" borderId="8" xfId="0" applyFont="1" applyFill="1" applyBorder="1" applyAlignment="1">
      <alignment horizontal="center"/>
    </xf>
    <xf numFmtId="0" fontId="13" fillId="9" borderId="9" xfId="0" applyFont="1" applyFill="1" applyBorder="1" applyAlignment="1">
      <alignment horizontal="center"/>
    </xf>
    <xf numFmtId="0" fontId="10" fillId="6" borderId="17" xfId="0" applyFont="1" applyFill="1" applyBorder="1" applyAlignment="1">
      <alignment horizontal="center"/>
    </xf>
    <xf numFmtId="0" fontId="11" fillId="5" borderId="14" xfId="0" applyFont="1" applyFill="1" applyBorder="1" applyAlignment="1">
      <alignment horizontal="center"/>
    </xf>
    <xf numFmtId="0" fontId="11" fillId="5" borderId="11" xfId="0" applyFont="1" applyFill="1" applyBorder="1" applyAlignment="1">
      <alignment horizontal="center"/>
    </xf>
    <xf numFmtId="0" fontId="11" fillId="5" borderId="12" xfId="0" applyFont="1" applyFill="1" applyBorder="1" applyAlignment="1">
      <alignment horizontal="center"/>
    </xf>
    <xf numFmtId="0" fontId="12" fillId="8" borderId="10" xfId="0" applyFont="1" applyFill="1" applyBorder="1" applyAlignment="1">
      <alignment horizontal="center"/>
    </xf>
    <xf numFmtId="0" fontId="13" fillId="9" borderId="10" xfId="0" applyFont="1" applyFill="1" applyBorder="1" applyAlignment="1">
      <alignment horizontal="center"/>
    </xf>
    <xf numFmtId="0" fontId="13" fillId="9" borderId="12" xfId="0" applyFont="1" applyFill="1" applyBorder="1" applyAlignment="1">
      <alignment horizontal="center"/>
    </xf>
    <xf numFmtId="0" fontId="11" fillId="5" borderId="8" xfId="0" applyFont="1" applyFill="1" applyBorder="1" applyAlignment="1">
      <alignment horizontal="center"/>
    </xf>
    <xf numFmtId="165" fontId="1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" fillId="3" borderId="0" xfId="0" applyFont="1" applyFill="1" applyAlignment="1">
      <alignment horizontal="right" vertical="center" wrapText="1"/>
    </xf>
    <xf numFmtId="165" fontId="1" fillId="3" borderId="1" xfId="0" applyNumberFormat="1" applyFont="1" applyFill="1" applyBorder="1" applyAlignment="1">
      <alignment horizontal="left"/>
    </xf>
    <xf numFmtId="165" fontId="1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10" fontId="12" fillId="7" borderId="5" xfId="1" applyNumberFormat="1" applyFont="1" applyFill="1" applyBorder="1" applyAlignment="1">
      <alignment horizontal="center"/>
    </xf>
    <xf numFmtId="10" fontId="12" fillId="7" borderId="7" xfId="1" applyNumberFormat="1" applyFont="1" applyFill="1" applyBorder="1" applyAlignment="1">
      <alignment horizontal="center"/>
    </xf>
    <xf numFmtId="10" fontId="13" fillId="7" borderId="8" xfId="1" applyNumberFormat="1" applyFont="1" applyFill="1" applyBorder="1" applyAlignment="1">
      <alignment horizontal="center"/>
    </xf>
    <xf numFmtId="10" fontId="13" fillId="7" borderId="9" xfId="1" applyNumberFormat="1" applyFont="1" applyFill="1" applyBorder="1" applyAlignment="1">
      <alignment horizontal="center"/>
    </xf>
    <xf numFmtId="10" fontId="12" fillId="7" borderId="8" xfId="1" applyNumberFormat="1" applyFont="1" applyFill="1" applyBorder="1" applyAlignment="1">
      <alignment horizontal="center"/>
    </xf>
    <xf numFmtId="10" fontId="12" fillId="7" borderId="9" xfId="1" applyNumberFormat="1" applyFont="1" applyFill="1" applyBorder="1" applyAlignment="1">
      <alignment horizontal="center"/>
    </xf>
    <xf numFmtId="10" fontId="12" fillId="7" borderId="10" xfId="1" applyNumberFormat="1" applyFont="1" applyFill="1" applyBorder="1" applyAlignment="1">
      <alignment horizontal="center"/>
    </xf>
    <xf numFmtId="10" fontId="12" fillId="7" borderId="12" xfId="1" applyNumberFormat="1" applyFont="1" applyFill="1" applyBorder="1" applyAlignment="1">
      <alignment horizontal="center"/>
    </xf>
    <xf numFmtId="10" fontId="13" fillId="2" borderId="5" xfId="1" applyNumberFormat="1" applyFont="1" applyFill="1" applyBorder="1" applyAlignment="1">
      <alignment horizontal="center"/>
    </xf>
    <xf numFmtId="10" fontId="12" fillId="2" borderId="8" xfId="1" applyNumberFormat="1" applyFont="1" applyFill="1" applyBorder="1" applyAlignment="1">
      <alignment horizontal="center"/>
    </xf>
    <xf numFmtId="10" fontId="12" fillId="2" borderId="9" xfId="1" applyNumberFormat="1" applyFont="1" applyFill="1" applyBorder="1" applyAlignment="1">
      <alignment horizontal="center"/>
    </xf>
    <xf numFmtId="10" fontId="12" fillId="2" borderId="10" xfId="1" applyNumberFormat="1" applyFont="1" applyFill="1" applyBorder="1" applyAlignment="1">
      <alignment horizontal="center"/>
    </xf>
    <xf numFmtId="10" fontId="12" fillId="2" borderId="12" xfId="1" applyNumberFormat="1" applyFont="1" applyFill="1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17" fillId="9" borderId="8" xfId="0" applyFont="1" applyFill="1" applyBorder="1" applyAlignment="1">
      <alignment horizontal="center"/>
    </xf>
    <xf numFmtId="0" fontId="17" fillId="9" borderId="9" xfId="0" applyFont="1" applyFill="1" applyBorder="1" applyAlignment="1">
      <alignment horizontal="center"/>
    </xf>
    <xf numFmtId="10" fontId="13" fillId="2" borderId="7" xfId="1" applyNumberFormat="1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10" fontId="13" fillId="2" borderId="8" xfId="1" applyNumberFormat="1" applyFont="1" applyFill="1" applyBorder="1" applyAlignment="1">
      <alignment horizontal="center"/>
    </xf>
    <xf numFmtId="10" fontId="13" fillId="2" borderId="9" xfId="1" applyNumberFormat="1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13" fillId="10" borderId="1" xfId="0" applyFont="1" applyFill="1" applyBorder="1" applyAlignment="1">
      <alignment horizontal="center"/>
    </xf>
    <xf numFmtId="0" fontId="18" fillId="10" borderId="8" xfId="0" applyFont="1" applyFill="1" applyBorder="1" applyAlignment="1">
      <alignment horizontal="center"/>
    </xf>
    <xf numFmtId="0" fontId="18" fillId="10" borderId="10" xfId="0" applyFont="1" applyFill="1" applyBorder="1" applyAlignment="1">
      <alignment horizontal="center"/>
    </xf>
    <xf numFmtId="10" fontId="17" fillId="7" borderId="8" xfId="1" applyNumberFormat="1" applyFont="1" applyFill="1" applyBorder="1" applyAlignment="1">
      <alignment horizontal="center"/>
    </xf>
    <xf numFmtId="10" fontId="17" fillId="7" borderId="9" xfId="1" applyNumberFormat="1" applyFont="1" applyFill="1" applyBorder="1" applyAlignment="1">
      <alignment horizontal="center"/>
    </xf>
    <xf numFmtId="0" fontId="16" fillId="3" borderId="8" xfId="0" applyFont="1" applyFill="1" applyBorder="1" applyAlignment="1">
      <alignment horizontal="center"/>
    </xf>
    <xf numFmtId="0" fontId="17" fillId="10" borderId="11" xfId="0" applyFont="1" applyFill="1" applyBorder="1" applyAlignment="1">
      <alignment horizontal="center"/>
    </xf>
    <xf numFmtId="0" fontId="17" fillId="8" borderId="11" xfId="0" applyFont="1" applyFill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7" fillId="10" borderId="1" xfId="0" applyFont="1" applyFill="1" applyBorder="1" applyAlignment="1">
      <alignment horizontal="center"/>
    </xf>
    <xf numFmtId="166" fontId="5" fillId="0" borderId="1" xfId="0" applyNumberFormat="1" applyFont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/>
    </xf>
    <xf numFmtId="165" fontId="3" fillId="0" borderId="18" xfId="0" applyNumberFormat="1" applyFont="1" applyBorder="1" applyAlignment="1">
      <alignment horizontal="right"/>
    </xf>
    <xf numFmtId="0" fontId="1" fillId="3" borderId="18" xfId="0" applyFont="1" applyFill="1" applyBorder="1" applyAlignment="1">
      <alignment horizontal="left"/>
    </xf>
    <xf numFmtId="165" fontId="1" fillId="0" borderId="18" xfId="0" applyNumberFormat="1" applyFont="1" applyBorder="1" applyAlignment="1">
      <alignment horizontal="right"/>
    </xf>
    <xf numFmtId="165" fontId="1" fillId="3" borderId="18" xfId="0" applyNumberFormat="1" applyFont="1" applyFill="1" applyBorder="1" applyAlignment="1">
      <alignment horizontal="left"/>
    </xf>
    <xf numFmtId="0" fontId="5" fillId="0" borderId="18" xfId="0" applyFont="1" applyBorder="1" applyAlignment="1">
      <alignment horizontal="center" vertical="center" wrapText="1"/>
    </xf>
    <xf numFmtId="165" fontId="1" fillId="0" borderId="18" xfId="0" applyNumberFormat="1" applyFont="1" applyBorder="1" applyAlignment="1">
      <alignment horizontal="center"/>
    </xf>
    <xf numFmtId="0" fontId="17" fillId="8" borderId="1" xfId="0" applyFont="1" applyFill="1" applyBorder="1" applyAlignment="1">
      <alignment horizontal="center"/>
    </xf>
    <xf numFmtId="0" fontId="1" fillId="6" borderId="19" xfId="0" applyFont="1" applyFill="1" applyBorder="1" applyAlignment="1">
      <alignment horizontal="center" textRotation="75"/>
    </xf>
    <xf numFmtId="0" fontId="1" fillId="6" borderId="20" xfId="0" applyFont="1" applyFill="1" applyBorder="1" applyAlignment="1">
      <alignment horizontal="center" textRotation="75"/>
    </xf>
    <xf numFmtId="0" fontId="1" fillId="6" borderId="21" xfId="0" applyFont="1" applyFill="1" applyBorder="1" applyAlignment="1">
      <alignment horizontal="center" textRotation="75"/>
    </xf>
    <xf numFmtId="0" fontId="1" fillId="10" borderId="22" xfId="0" applyFont="1" applyFill="1" applyBorder="1" applyAlignment="1">
      <alignment horizontal="center" textRotation="75"/>
    </xf>
    <xf numFmtId="0" fontId="1" fillId="10" borderId="20" xfId="0" applyFont="1" applyFill="1" applyBorder="1" applyAlignment="1">
      <alignment horizontal="center" textRotation="75"/>
    </xf>
    <xf numFmtId="0" fontId="1" fillId="10" borderId="21" xfId="0" applyFont="1" applyFill="1" applyBorder="1" applyAlignment="1">
      <alignment horizontal="center" textRotation="75"/>
    </xf>
    <xf numFmtId="0" fontId="1" fillId="8" borderId="22" xfId="0" applyFont="1" applyFill="1" applyBorder="1" applyAlignment="1">
      <alignment horizontal="center" textRotation="75"/>
    </xf>
    <xf numFmtId="0" fontId="1" fillId="8" borderId="20" xfId="0" applyFont="1" applyFill="1" applyBorder="1" applyAlignment="1">
      <alignment horizontal="center" textRotation="75"/>
    </xf>
    <xf numFmtId="0" fontId="1" fillId="8" borderId="21" xfId="0" applyFont="1" applyFill="1" applyBorder="1" applyAlignment="1">
      <alignment horizontal="center" textRotation="75"/>
    </xf>
    <xf numFmtId="0" fontId="1" fillId="3" borderId="22" xfId="0" applyFont="1" applyFill="1" applyBorder="1" applyAlignment="1">
      <alignment horizontal="center" textRotation="75"/>
    </xf>
    <xf numFmtId="0" fontId="1" fillId="3" borderId="21" xfId="0" applyFont="1" applyFill="1" applyBorder="1" applyAlignment="1">
      <alignment horizontal="center" textRotation="75"/>
    </xf>
    <xf numFmtId="0" fontId="1" fillId="9" borderId="22" xfId="0" applyFont="1" applyFill="1" applyBorder="1" applyAlignment="1">
      <alignment horizontal="center" textRotation="75"/>
    </xf>
    <xf numFmtId="0" fontId="1" fillId="9" borderId="21" xfId="0" applyFont="1" applyFill="1" applyBorder="1" applyAlignment="1">
      <alignment horizontal="center" textRotation="75"/>
    </xf>
    <xf numFmtId="164" fontId="1" fillId="7" borderId="22" xfId="0" applyNumberFormat="1" applyFont="1" applyFill="1" applyBorder="1" applyAlignment="1">
      <alignment horizontal="center" textRotation="75"/>
    </xf>
    <xf numFmtId="164" fontId="1" fillId="7" borderId="21" xfId="0" applyNumberFormat="1" applyFont="1" applyFill="1" applyBorder="1" applyAlignment="1">
      <alignment horizontal="center" textRotation="75"/>
    </xf>
    <xf numFmtId="164" fontId="1" fillId="2" borderId="22" xfId="0" applyNumberFormat="1" applyFont="1" applyFill="1" applyBorder="1" applyAlignment="1">
      <alignment horizontal="center" textRotation="75"/>
    </xf>
    <xf numFmtId="164" fontId="1" fillId="2" borderId="21" xfId="0" applyNumberFormat="1" applyFont="1" applyFill="1" applyBorder="1" applyAlignment="1">
      <alignment horizontal="center" textRotation="75"/>
    </xf>
    <xf numFmtId="165" fontId="19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center"/>
    </xf>
    <xf numFmtId="2" fontId="9" fillId="0" borderId="0" xfId="0" applyNumberFormat="1" applyFont="1"/>
    <xf numFmtId="2" fontId="12" fillId="10" borderId="23" xfId="0" applyNumberFormat="1" applyFont="1" applyFill="1" applyBorder="1" applyAlignment="1">
      <alignment horizontal="center"/>
    </xf>
    <xf numFmtId="2" fontId="13" fillId="10" borderId="23" xfId="0" applyNumberFormat="1" applyFont="1" applyFill="1" applyBorder="1" applyAlignment="1">
      <alignment horizontal="center"/>
    </xf>
    <xf numFmtId="0" fontId="13" fillId="10" borderId="6" xfId="0" applyFont="1" applyFill="1" applyBorder="1" applyAlignment="1">
      <alignment horizontal="center"/>
    </xf>
    <xf numFmtId="0" fontId="13" fillId="10" borderId="11" xfId="0" applyFont="1" applyFill="1" applyBorder="1" applyAlignment="1">
      <alignment horizontal="center"/>
    </xf>
    <xf numFmtId="2" fontId="13" fillId="8" borderId="23" xfId="0" applyNumberFormat="1" applyFont="1" applyFill="1" applyBorder="1" applyAlignment="1">
      <alignment horizontal="center"/>
    </xf>
    <xf numFmtId="2" fontId="17" fillId="8" borderId="23" xfId="0" applyNumberFormat="1" applyFont="1" applyFill="1" applyBorder="1" applyAlignment="1">
      <alignment horizontal="center"/>
    </xf>
    <xf numFmtId="0" fontId="17" fillId="8" borderId="6" xfId="0" applyFont="1" applyFill="1" applyBorder="1" applyAlignment="1">
      <alignment horizontal="center"/>
    </xf>
    <xf numFmtId="0" fontId="12" fillId="8" borderId="11" xfId="0" applyFont="1" applyFill="1" applyBorder="1" applyAlignment="1">
      <alignment horizontal="center"/>
    </xf>
    <xf numFmtId="0" fontId="3" fillId="0" borderId="0" xfId="0" applyFont="1" applyAlignment="1">
      <alignment horizontal="left"/>
    </xf>
  </cellXfs>
  <cellStyles count="2">
    <cellStyle name="Prozent" xfId="1" builtinId="5"/>
    <cellStyle name="Standard" xfId="0" builtinId="0"/>
  </cellStyles>
  <dxfs count="2">
    <dxf>
      <font>
        <b/>
        <i val="0"/>
        <color rgb="FF006600"/>
      </font>
      <fill>
        <patternFill>
          <bgColor theme="2" tint="-0.24994659260841701"/>
        </patternFill>
      </fill>
    </dxf>
    <dxf>
      <font>
        <b/>
        <i val="0"/>
        <color rgb="FF006600"/>
      </font>
      <fill>
        <patternFill>
          <bgColor theme="2" tint="-0.24994659260841701"/>
        </patternFill>
      </fill>
    </dxf>
  </dxfs>
  <tableStyles count="0" defaultTableStyle="TableStyleMedium2" defaultPivotStyle="PivotStyleLight16"/>
  <colors>
    <mruColors>
      <color rgb="FF006600"/>
      <color rgb="FFEAEAEA"/>
      <color rgb="FFFFFF99"/>
      <color rgb="FFDDDDDD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0"/>
  <sheetViews>
    <sheetView tabSelected="1" workbookViewId="0"/>
  </sheetViews>
  <sheetFormatPr baseColWidth="10" defaultRowHeight="18.75" x14ac:dyDescent="0.3"/>
  <cols>
    <col min="1" max="16" width="8.7109375" style="17" customWidth="1"/>
    <col min="17" max="20" width="8.7109375" style="18" customWidth="1"/>
    <col min="21" max="16384" width="11.42578125" style="16"/>
  </cols>
  <sheetData>
    <row r="1" spans="1:24" s="15" customFormat="1" ht="234" customHeight="1" thickBot="1" x14ac:dyDescent="0.3">
      <c r="A1" s="19" t="s">
        <v>60</v>
      </c>
      <c r="B1" s="109" t="s">
        <v>72</v>
      </c>
      <c r="C1" s="110" t="s">
        <v>61</v>
      </c>
      <c r="D1" s="111" t="s">
        <v>62</v>
      </c>
      <c r="E1" s="112" t="s">
        <v>4</v>
      </c>
      <c r="F1" s="113" t="s">
        <v>63</v>
      </c>
      <c r="G1" s="114" t="s">
        <v>5</v>
      </c>
      <c r="H1" s="114" t="s">
        <v>145</v>
      </c>
      <c r="I1" s="115" t="s">
        <v>64</v>
      </c>
      <c r="J1" s="116" t="s">
        <v>65</v>
      </c>
      <c r="K1" s="117" t="s">
        <v>66</v>
      </c>
      <c r="L1" s="117" t="s">
        <v>146</v>
      </c>
      <c r="M1" s="118" t="s">
        <v>67</v>
      </c>
      <c r="N1" s="119" t="s">
        <v>68</v>
      </c>
      <c r="O1" s="120" t="s">
        <v>69</v>
      </c>
      <c r="P1" s="121" t="s">
        <v>70</v>
      </c>
      <c r="Q1" s="122" t="s">
        <v>74</v>
      </c>
      <c r="R1" s="123" t="s">
        <v>73</v>
      </c>
      <c r="S1" s="124" t="s">
        <v>75</v>
      </c>
      <c r="T1" s="125" t="s">
        <v>71</v>
      </c>
    </row>
    <row r="2" spans="1:24" x14ac:dyDescent="0.3">
      <c r="A2" s="20">
        <v>2006</v>
      </c>
      <c r="B2" s="21">
        <v>18</v>
      </c>
      <c r="C2" s="22">
        <v>12</v>
      </c>
      <c r="D2" s="23">
        <f>B2*C2</f>
        <v>216</v>
      </c>
      <c r="E2" s="24" t="s">
        <v>0</v>
      </c>
      <c r="F2" s="25">
        <v>98</v>
      </c>
      <c r="G2" s="132">
        <v>9</v>
      </c>
      <c r="H2" s="130">
        <f t="shared" ref="H2:H16" si="0">F2/B2</f>
        <v>5.4444444444444446</v>
      </c>
      <c r="I2" s="26" t="s">
        <v>2</v>
      </c>
      <c r="J2" s="27">
        <v>89</v>
      </c>
      <c r="K2" s="136">
        <v>7</v>
      </c>
      <c r="L2" s="134">
        <f t="shared" ref="L2:L16" si="1">J2/B2</f>
        <v>4.9444444444444446</v>
      </c>
      <c r="M2" s="28">
        <f>D2-F2</f>
        <v>118</v>
      </c>
      <c r="N2" s="29">
        <f>B2-G2</f>
        <v>9</v>
      </c>
      <c r="O2" s="30">
        <f>F2-J2</f>
        <v>9</v>
      </c>
      <c r="P2" s="31">
        <f>G2-K2</f>
        <v>2</v>
      </c>
      <c r="Q2" s="68">
        <f>F2/D2</f>
        <v>0.45370370370370372</v>
      </c>
      <c r="R2" s="69">
        <f>J2/D2</f>
        <v>0.41203703703703703</v>
      </c>
      <c r="S2" s="76">
        <f t="shared" ref="S2:S7" si="2">G2/B2</f>
        <v>0.5</v>
      </c>
      <c r="T2" s="84">
        <f>K2/B2</f>
        <v>0.3888888888888889</v>
      </c>
      <c r="W2" s="129"/>
      <c r="X2" s="129"/>
    </row>
    <row r="3" spans="1:24" x14ac:dyDescent="0.3">
      <c r="A3" s="32">
        <v>2007</v>
      </c>
      <c r="B3" s="33">
        <v>17</v>
      </c>
      <c r="C3" s="34">
        <v>13</v>
      </c>
      <c r="D3" s="35">
        <f t="shared" ref="D3:D8" si="3">B3*C3</f>
        <v>221</v>
      </c>
      <c r="E3" s="36" t="s">
        <v>0</v>
      </c>
      <c r="F3" s="37">
        <v>123</v>
      </c>
      <c r="G3" s="37">
        <v>7</v>
      </c>
      <c r="H3" s="130">
        <f t="shared" si="0"/>
        <v>7.2352941176470589</v>
      </c>
      <c r="I3" s="38" t="s">
        <v>2</v>
      </c>
      <c r="J3" s="39">
        <v>123</v>
      </c>
      <c r="K3" s="39">
        <v>6</v>
      </c>
      <c r="L3" s="135">
        <f t="shared" si="1"/>
        <v>7.2352941176470589</v>
      </c>
      <c r="M3" s="40">
        <f t="shared" ref="M3:M7" si="4">D3-F3</f>
        <v>98</v>
      </c>
      <c r="N3" s="41">
        <f>B3-G3</f>
        <v>10</v>
      </c>
      <c r="O3" s="42">
        <f t="shared" ref="O3:O7" si="5">F3-J3</f>
        <v>0</v>
      </c>
      <c r="P3" s="43">
        <f t="shared" ref="P3:P7" si="6">G3-K3</f>
        <v>1</v>
      </c>
      <c r="Q3" s="70">
        <f t="shared" ref="Q3:Q7" si="7">F3/D3</f>
        <v>0.5565610859728507</v>
      </c>
      <c r="R3" s="71">
        <f t="shared" ref="R3:R7" si="8">J3/D3</f>
        <v>0.5565610859728507</v>
      </c>
      <c r="S3" s="77">
        <f t="shared" si="2"/>
        <v>0.41176470588235292</v>
      </c>
      <c r="T3" s="78">
        <f t="shared" ref="T3:T7" si="9">K3/B3</f>
        <v>0.35294117647058826</v>
      </c>
      <c r="W3" s="129"/>
      <c r="X3" s="129"/>
    </row>
    <row r="4" spans="1:24" x14ac:dyDescent="0.3">
      <c r="A4" s="32">
        <v>2008</v>
      </c>
      <c r="B4" s="33">
        <v>18</v>
      </c>
      <c r="C4" s="34">
        <v>14</v>
      </c>
      <c r="D4" s="35">
        <f t="shared" si="3"/>
        <v>252</v>
      </c>
      <c r="E4" s="36" t="s">
        <v>1</v>
      </c>
      <c r="F4" s="37">
        <v>113</v>
      </c>
      <c r="G4" s="89">
        <v>2</v>
      </c>
      <c r="H4" s="130">
        <f t="shared" si="0"/>
        <v>6.2777777777777777</v>
      </c>
      <c r="I4" s="38" t="s">
        <v>6</v>
      </c>
      <c r="J4" s="39">
        <v>104</v>
      </c>
      <c r="K4" s="39">
        <v>4</v>
      </c>
      <c r="L4" s="135">
        <f t="shared" si="1"/>
        <v>5.7777777777777777</v>
      </c>
      <c r="M4" s="44">
        <f t="shared" si="4"/>
        <v>139</v>
      </c>
      <c r="N4" s="41">
        <f t="shared" ref="N4:N7" si="10">B4-G4</f>
        <v>16</v>
      </c>
      <c r="O4" s="45">
        <f t="shared" si="5"/>
        <v>9</v>
      </c>
      <c r="P4" s="46">
        <f t="shared" si="6"/>
        <v>-2</v>
      </c>
      <c r="Q4" s="72">
        <f t="shared" si="7"/>
        <v>0.44841269841269843</v>
      </c>
      <c r="R4" s="73">
        <f t="shared" si="8"/>
        <v>0.41269841269841268</v>
      </c>
      <c r="S4" s="86">
        <f t="shared" si="2"/>
        <v>0.1111111111111111</v>
      </c>
      <c r="T4" s="78">
        <f t="shared" si="9"/>
        <v>0.22222222222222221</v>
      </c>
      <c r="W4" s="129"/>
      <c r="X4" s="129"/>
    </row>
    <row r="5" spans="1:24" x14ac:dyDescent="0.3">
      <c r="A5" s="32">
        <v>2009</v>
      </c>
      <c r="B5" s="33">
        <v>17</v>
      </c>
      <c r="C5" s="34">
        <v>14</v>
      </c>
      <c r="D5" s="35">
        <f t="shared" si="3"/>
        <v>238</v>
      </c>
      <c r="E5" s="90" t="s">
        <v>2</v>
      </c>
      <c r="F5" s="89">
        <v>87</v>
      </c>
      <c r="G5" s="37">
        <v>3</v>
      </c>
      <c r="H5" s="131">
        <f t="shared" si="0"/>
        <v>5.117647058823529</v>
      </c>
      <c r="I5" s="38" t="s">
        <v>3</v>
      </c>
      <c r="J5" s="88">
        <v>87</v>
      </c>
      <c r="K5" s="88">
        <v>0</v>
      </c>
      <c r="L5" s="135">
        <f t="shared" si="1"/>
        <v>5.117647058823529</v>
      </c>
      <c r="M5" s="44">
        <f t="shared" si="4"/>
        <v>151</v>
      </c>
      <c r="N5" s="41">
        <f t="shared" si="10"/>
        <v>14</v>
      </c>
      <c r="O5" s="42">
        <f t="shared" si="5"/>
        <v>0</v>
      </c>
      <c r="P5" s="43">
        <f t="shared" si="6"/>
        <v>3</v>
      </c>
      <c r="Q5" s="72">
        <f t="shared" si="7"/>
        <v>0.36554621848739494</v>
      </c>
      <c r="R5" s="73">
        <f t="shared" si="8"/>
        <v>0.36554621848739494</v>
      </c>
      <c r="S5" s="77">
        <f t="shared" si="2"/>
        <v>0.17647058823529413</v>
      </c>
      <c r="T5" s="87">
        <f t="shared" si="9"/>
        <v>0</v>
      </c>
      <c r="W5" s="129"/>
      <c r="X5" s="129"/>
    </row>
    <row r="6" spans="1:24" x14ac:dyDescent="0.3">
      <c r="A6" s="32">
        <v>2010</v>
      </c>
      <c r="B6" s="33">
        <v>19</v>
      </c>
      <c r="C6" s="34">
        <v>14</v>
      </c>
      <c r="D6" s="35">
        <f t="shared" si="3"/>
        <v>266</v>
      </c>
      <c r="E6" s="36" t="s">
        <v>3</v>
      </c>
      <c r="F6" s="37">
        <v>118</v>
      </c>
      <c r="G6" s="37">
        <v>3</v>
      </c>
      <c r="H6" s="130">
        <f t="shared" si="0"/>
        <v>6.2105263157894735</v>
      </c>
      <c r="I6" s="38" t="s">
        <v>2</v>
      </c>
      <c r="J6" s="39">
        <v>114</v>
      </c>
      <c r="K6" s="88">
        <v>0</v>
      </c>
      <c r="L6" s="135">
        <f t="shared" si="1"/>
        <v>6</v>
      </c>
      <c r="M6" s="44">
        <f t="shared" si="4"/>
        <v>148</v>
      </c>
      <c r="N6" s="41">
        <f t="shared" si="10"/>
        <v>16</v>
      </c>
      <c r="O6" s="45">
        <f t="shared" si="5"/>
        <v>4</v>
      </c>
      <c r="P6" s="43">
        <f t="shared" si="6"/>
        <v>3</v>
      </c>
      <c r="Q6" s="72">
        <f t="shared" si="7"/>
        <v>0.44360902255639095</v>
      </c>
      <c r="R6" s="73">
        <f t="shared" si="8"/>
        <v>0.42857142857142855</v>
      </c>
      <c r="S6" s="77">
        <f t="shared" si="2"/>
        <v>0.15789473684210525</v>
      </c>
      <c r="T6" s="87">
        <f t="shared" si="9"/>
        <v>0</v>
      </c>
      <c r="W6" s="129"/>
      <c r="X6" s="129"/>
    </row>
    <row r="7" spans="1:24" x14ac:dyDescent="0.3">
      <c r="A7" s="47">
        <v>2011</v>
      </c>
      <c r="B7" s="48">
        <v>19</v>
      </c>
      <c r="C7" s="49">
        <v>19</v>
      </c>
      <c r="D7" s="50">
        <f t="shared" si="3"/>
        <v>361</v>
      </c>
      <c r="E7" s="91" t="s">
        <v>2</v>
      </c>
      <c r="F7" s="95">
        <v>161</v>
      </c>
      <c r="G7" s="133">
        <v>9</v>
      </c>
      <c r="H7" s="130">
        <f t="shared" si="0"/>
        <v>8.473684210526315</v>
      </c>
      <c r="I7" s="51" t="s">
        <v>1</v>
      </c>
      <c r="J7" s="96">
        <v>131</v>
      </c>
      <c r="K7" s="137">
        <v>3</v>
      </c>
      <c r="L7" s="135">
        <f t="shared" si="1"/>
        <v>6.8947368421052628</v>
      </c>
      <c r="M7" s="81">
        <f t="shared" si="4"/>
        <v>200</v>
      </c>
      <c r="N7" s="41">
        <f t="shared" si="10"/>
        <v>10</v>
      </c>
      <c r="O7" s="52">
        <f t="shared" si="5"/>
        <v>30</v>
      </c>
      <c r="P7" s="53">
        <f t="shared" si="6"/>
        <v>6</v>
      </c>
      <c r="Q7" s="74">
        <f t="shared" si="7"/>
        <v>0.44598337950138506</v>
      </c>
      <c r="R7" s="75">
        <f t="shared" si="8"/>
        <v>0.36288088642659277</v>
      </c>
      <c r="S7" s="79">
        <f t="shared" si="2"/>
        <v>0.47368421052631576</v>
      </c>
      <c r="T7" s="80">
        <f t="shared" si="9"/>
        <v>0.15789473684210525</v>
      </c>
      <c r="W7" s="129"/>
      <c r="X7" s="129"/>
    </row>
    <row r="8" spans="1:24" x14ac:dyDescent="0.3">
      <c r="A8" s="32">
        <v>2012</v>
      </c>
      <c r="B8" s="54">
        <v>20</v>
      </c>
      <c r="C8" s="34">
        <v>19</v>
      </c>
      <c r="D8" s="35">
        <f t="shared" si="3"/>
        <v>380</v>
      </c>
      <c r="E8" s="36" t="s">
        <v>82</v>
      </c>
      <c r="F8" s="37">
        <v>115</v>
      </c>
      <c r="G8" s="37">
        <v>5</v>
      </c>
      <c r="H8" s="130">
        <f t="shared" si="0"/>
        <v>5.75</v>
      </c>
      <c r="I8" s="38" t="s">
        <v>0</v>
      </c>
      <c r="J8" s="39">
        <v>114</v>
      </c>
      <c r="K8" s="39">
        <v>5</v>
      </c>
      <c r="L8" s="135">
        <f t="shared" si="1"/>
        <v>5.7</v>
      </c>
      <c r="M8" s="40">
        <f t="shared" ref="M8" si="11">D8-F8</f>
        <v>265</v>
      </c>
      <c r="N8" s="41">
        <f t="shared" ref="N8" si="12">B8-G8</f>
        <v>15</v>
      </c>
      <c r="O8" s="82">
        <f t="shared" ref="O8" si="13">F8-J8</f>
        <v>1</v>
      </c>
      <c r="P8" s="83">
        <f t="shared" ref="P8" si="14">G8-K8</f>
        <v>0</v>
      </c>
      <c r="Q8" s="70">
        <f t="shared" ref="Q8" si="15">F8/D8</f>
        <v>0.30263157894736842</v>
      </c>
      <c r="R8" s="71">
        <f t="shared" ref="R8" si="16">J8/D8</f>
        <v>0.3</v>
      </c>
      <c r="S8" s="77">
        <f t="shared" ref="S8" si="17">G8/B8</f>
        <v>0.25</v>
      </c>
      <c r="T8" s="78">
        <f t="shared" ref="T8" si="18">K8/B8</f>
        <v>0.25</v>
      </c>
      <c r="W8" s="129"/>
      <c r="X8" s="129"/>
    </row>
    <row r="9" spans="1:24" x14ac:dyDescent="0.3">
      <c r="A9" s="32">
        <v>2013</v>
      </c>
      <c r="B9" s="54">
        <v>19</v>
      </c>
      <c r="C9" s="34">
        <v>19</v>
      </c>
      <c r="D9" s="35">
        <f t="shared" ref="D9" si="19">B9*C9</f>
        <v>361</v>
      </c>
      <c r="E9" s="36" t="s">
        <v>0</v>
      </c>
      <c r="F9" s="37">
        <v>127</v>
      </c>
      <c r="G9" s="37">
        <v>8</v>
      </c>
      <c r="H9" s="130">
        <f t="shared" si="0"/>
        <v>6.6842105263157894</v>
      </c>
      <c r="I9" s="38" t="s">
        <v>2</v>
      </c>
      <c r="J9" s="39">
        <v>127</v>
      </c>
      <c r="K9" s="39">
        <v>6</v>
      </c>
      <c r="L9" s="135">
        <f t="shared" si="1"/>
        <v>6.6842105263157894</v>
      </c>
      <c r="M9" s="94">
        <f t="shared" ref="M9" si="20">D9-F9</f>
        <v>234</v>
      </c>
      <c r="N9" s="41">
        <f t="shared" ref="N9" si="21">B9-G9</f>
        <v>11</v>
      </c>
      <c r="O9" s="82">
        <f t="shared" ref="O9:O10" si="22">F9-J9</f>
        <v>0</v>
      </c>
      <c r="P9" s="83">
        <f t="shared" ref="P9:P10" si="23">G9-K9</f>
        <v>2</v>
      </c>
      <c r="Q9" s="92">
        <f t="shared" ref="Q9" si="24">F9/D9</f>
        <v>0.35180055401662053</v>
      </c>
      <c r="R9" s="93">
        <f t="shared" ref="R9" si="25">J9/D9</f>
        <v>0.35180055401662053</v>
      </c>
      <c r="S9" s="77">
        <f t="shared" ref="S9" si="26">G9/B9</f>
        <v>0.42105263157894735</v>
      </c>
      <c r="T9" s="78">
        <f t="shared" ref="T9" si="27">K9/B9</f>
        <v>0.31578947368421051</v>
      </c>
      <c r="W9" s="129"/>
      <c r="X9" s="129"/>
    </row>
    <row r="10" spans="1:24" x14ac:dyDescent="0.3">
      <c r="A10" s="32">
        <v>2014</v>
      </c>
      <c r="B10" s="54">
        <v>19</v>
      </c>
      <c r="C10" s="34">
        <v>19</v>
      </c>
      <c r="D10" s="35">
        <f t="shared" ref="D10" si="28">B10*C10</f>
        <v>361</v>
      </c>
      <c r="E10" s="36" t="s">
        <v>2</v>
      </c>
      <c r="F10" s="37">
        <v>164</v>
      </c>
      <c r="G10" s="37">
        <v>5</v>
      </c>
      <c r="H10" s="130">
        <f t="shared" si="0"/>
        <v>8.6315789473684212</v>
      </c>
      <c r="I10" s="38" t="s">
        <v>98</v>
      </c>
      <c r="J10" s="39">
        <v>153</v>
      </c>
      <c r="K10" s="39">
        <v>6</v>
      </c>
      <c r="L10" s="135">
        <f t="shared" si="1"/>
        <v>8.0526315789473681</v>
      </c>
      <c r="M10" s="94">
        <f t="shared" ref="M10:M15" si="29">D10-F10</f>
        <v>197</v>
      </c>
      <c r="N10" s="41">
        <f t="shared" ref="N10" si="30">B10-G10</f>
        <v>14</v>
      </c>
      <c r="O10" s="82">
        <f t="shared" si="22"/>
        <v>11</v>
      </c>
      <c r="P10" s="83">
        <f t="shared" si="23"/>
        <v>-1</v>
      </c>
      <c r="Q10" s="92">
        <f t="shared" ref="Q10" si="31">F10/D10</f>
        <v>0.45429362880886426</v>
      </c>
      <c r="R10" s="93">
        <f t="shared" ref="R10" si="32">J10/D10</f>
        <v>0.42382271468144045</v>
      </c>
      <c r="S10" s="77">
        <f t="shared" ref="S10" si="33">G10/B10</f>
        <v>0.26315789473684209</v>
      </c>
      <c r="T10" s="78">
        <f t="shared" ref="T10" si="34">K10/B10</f>
        <v>0.31578947368421051</v>
      </c>
      <c r="W10" s="129"/>
      <c r="X10" s="129"/>
    </row>
    <row r="11" spans="1:24" x14ac:dyDescent="0.3">
      <c r="A11" s="32">
        <v>2015</v>
      </c>
      <c r="B11" s="54">
        <v>19</v>
      </c>
      <c r="C11" s="34">
        <v>19</v>
      </c>
      <c r="D11" s="35">
        <f t="shared" ref="D11" si="35">B11*C11</f>
        <v>361</v>
      </c>
      <c r="E11" s="36" t="s">
        <v>105</v>
      </c>
      <c r="F11" s="99">
        <v>166</v>
      </c>
      <c r="G11" s="37">
        <v>6</v>
      </c>
      <c r="H11" s="130">
        <f t="shared" si="0"/>
        <v>8.7368421052631575</v>
      </c>
      <c r="I11" s="38" t="s">
        <v>98</v>
      </c>
      <c r="J11" s="39">
        <v>164</v>
      </c>
      <c r="K11" s="39">
        <v>5</v>
      </c>
      <c r="L11" s="135">
        <f t="shared" si="1"/>
        <v>8.6315789473684212</v>
      </c>
      <c r="M11" s="94">
        <f t="shared" si="29"/>
        <v>195</v>
      </c>
      <c r="N11" s="41">
        <f t="shared" ref="N11" si="36">B11-G11</f>
        <v>13</v>
      </c>
      <c r="O11" s="82">
        <f t="shared" ref="O11" si="37">F11-J11</f>
        <v>2</v>
      </c>
      <c r="P11" s="83">
        <f t="shared" ref="P11" si="38">G11-K11</f>
        <v>1</v>
      </c>
      <c r="Q11" s="92">
        <f t="shared" ref="Q11" si="39">F11/D11</f>
        <v>0.45983379501385041</v>
      </c>
      <c r="R11" s="93">
        <f t="shared" ref="R11" si="40">J11/D11</f>
        <v>0.45429362880886426</v>
      </c>
      <c r="S11" s="77">
        <f t="shared" ref="S11" si="41">G11/B11</f>
        <v>0.31578947368421051</v>
      </c>
      <c r="T11" s="78">
        <f t="shared" ref="T11" si="42">K11/B11</f>
        <v>0.26315789473684209</v>
      </c>
      <c r="W11" s="129"/>
      <c r="X11" s="129"/>
    </row>
    <row r="12" spans="1:24" x14ac:dyDescent="0.3">
      <c r="A12" s="32">
        <v>2016</v>
      </c>
      <c r="B12" s="54">
        <v>21</v>
      </c>
      <c r="C12" s="34">
        <v>19</v>
      </c>
      <c r="D12" s="35">
        <f t="shared" ref="D12" si="43">B12*C12</f>
        <v>399</v>
      </c>
      <c r="E12" s="36" t="s">
        <v>2</v>
      </c>
      <c r="F12" s="99">
        <v>172</v>
      </c>
      <c r="G12" s="37">
        <v>6</v>
      </c>
      <c r="H12" s="130">
        <f t="shared" si="0"/>
        <v>8.1904761904761898</v>
      </c>
      <c r="I12" s="38" t="s">
        <v>82</v>
      </c>
      <c r="J12" s="39">
        <v>164</v>
      </c>
      <c r="K12" s="39">
        <v>5</v>
      </c>
      <c r="L12" s="135">
        <f t="shared" si="1"/>
        <v>7.8095238095238093</v>
      </c>
      <c r="M12" s="94">
        <f t="shared" si="29"/>
        <v>227</v>
      </c>
      <c r="N12" s="41">
        <f t="shared" ref="N12" si="44">B12-G12</f>
        <v>15</v>
      </c>
      <c r="O12" s="82">
        <f t="shared" ref="O12" si="45">F12-J12</f>
        <v>8</v>
      </c>
      <c r="P12" s="83">
        <f t="shared" ref="P12" si="46">G12-K12</f>
        <v>1</v>
      </c>
      <c r="Q12" s="92">
        <f t="shared" ref="Q12" si="47">F12/D12</f>
        <v>0.43107769423558895</v>
      </c>
      <c r="R12" s="93">
        <f t="shared" ref="R12" si="48">J12/D12</f>
        <v>0.41102756892230574</v>
      </c>
      <c r="S12" s="77">
        <f t="shared" ref="S12" si="49">G12/B12</f>
        <v>0.2857142857142857</v>
      </c>
      <c r="T12" s="78">
        <f t="shared" ref="T12:T18" si="50">K12/B12</f>
        <v>0.23809523809523808</v>
      </c>
      <c r="W12" s="129"/>
      <c r="X12" s="129"/>
    </row>
    <row r="13" spans="1:24" x14ac:dyDescent="0.3">
      <c r="A13" s="32">
        <v>2017</v>
      </c>
      <c r="B13" s="54">
        <v>20</v>
      </c>
      <c r="C13" s="34">
        <v>19</v>
      </c>
      <c r="D13" s="35">
        <f t="shared" ref="D13" si="51">B13*C13</f>
        <v>380</v>
      </c>
      <c r="E13" s="36" t="s">
        <v>82</v>
      </c>
      <c r="F13" s="99">
        <v>174</v>
      </c>
      <c r="G13" s="37">
        <v>6</v>
      </c>
      <c r="H13" s="130">
        <f t="shared" si="0"/>
        <v>8.6999999999999993</v>
      </c>
      <c r="I13" s="38" t="s">
        <v>2</v>
      </c>
      <c r="J13" s="39">
        <v>164</v>
      </c>
      <c r="K13" s="39">
        <v>4</v>
      </c>
      <c r="L13" s="135">
        <f t="shared" si="1"/>
        <v>8.1999999999999993</v>
      </c>
      <c r="M13" s="94">
        <f t="shared" si="29"/>
        <v>206</v>
      </c>
      <c r="N13" s="41">
        <f t="shared" ref="N13" si="52">B13-G13</f>
        <v>14</v>
      </c>
      <c r="O13" s="82">
        <f t="shared" ref="O13" si="53">F13-J13</f>
        <v>10</v>
      </c>
      <c r="P13" s="83">
        <f t="shared" ref="P13" si="54">G13-K13</f>
        <v>2</v>
      </c>
      <c r="Q13" s="92">
        <f t="shared" ref="Q13:Q18" si="55">F13/D13</f>
        <v>0.45789473684210524</v>
      </c>
      <c r="R13" s="93">
        <f t="shared" ref="R13:R18" si="56">J13/D13</f>
        <v>0.43157894736842106</v>
      </c>
      <c r="S13" s="77">
        <f t="shared" ref="S13:S18" si="57">G13/B13</f>
        <v>0.3</v>
      </c>
      <c r="T13" s="78">
        <f t="shared" si="50"/>
        <v>0.2</v>
      </c>
      <c r="W13" s="129"/>
      <c r="X13" s="129"/>
    </row>
    <row r="14" spans="1:24" x14ac:dyDescent="0.3">
      <c r="A14" s="32">
        <v>2018</v>
      </c>
      <c r="B14" s="54">
        <v>21</v>
      </c>
      <c r="C14" s="34">
        <v>20</v>
      </c>
      <c r="D14" s="35">
        <f t="shared" ref="D14" si="58">B14*C14</f>
        <v>420</v>
      </c>
      <c r="E14" s="36" t="s">
        <v>2</v>
      </c>
      <c r="F14" s="99">
        <v>186</v>
      </c>
      <c r="G14" s="37">
        <v>8</v>
      </c>
      <c r="H14" s="130">
        <f t="shared" si="0"/>
        <v>8.8571428571428577</v>
      </c>
      <c r="I14" s="38" t="s">
        <v>82</v>
      </c>
      <c r="J14" s="39">
        <v>177</v>
      </c>
      <c r="K14" s="39">
        <v>4</v>
      </c>
      <c r="L14" s="135">
        <f t="shared" si="1"/>
        <v>8.4285714285714288</v>
      </c>
      <c r="M14" s="94">
        <f t="shared" si="29"/>
        <v>234</v>
      </c>
      <c r="N14" s="41">
        <f t="shared" ref="N14" si="59">B14-G14</f>
        <v>13</v>
      </c>
      <c r="O14" s="82">
        <f t="shared" ref="O14" si="60">F14-J14</f>
        <v>9</v>
      </c>
      <c r="P14" s="83">
        <f t="shared" ref="P14" si="61">G14-K14</f>
        <v>4</v>
      </c>
      <c r="Q14" s="92">
        <f t="shared" si="55"/>
        <v>0.44285714285714284</v>
      </c>
      <c r="R14" s="93">
        <f t="shared" si="56"/>
        <v>0.42142857142857143</v>
      </c>
      <c r="S14" s="77">
        <f t="shared" si="57"/>
        <v>0.38095238095238093</v>
      </c>
      <c r="T14" s="78">
        <f t="shared" si="50"/>
        <v>0.19047619047619047</v>
      </c>
      <c r="W14" s="129"/>
      <c r="X14" s="129"/>
    </row>
    <row r="15" spans="1:24" x14ac:dyDescent="0.3">
      <c r="A15" s="32">
        <v>2019</v>
      </c>
      <c r="B15" s="54">
        <v>21</v>
      </c>
      <c r="C15" s="34">
        <v>20</v>
      </c>
      <c r="D15" s="35">
        <f t="shared" ref="D15" si="62">B15*C15</f>
        <v>420</v>
      </c>
      <c r="E15" s="36" t="s">
        <v>2</v>
      </c>
      <c r="F15" s="99">
        <v>188</v>
      </c>
      <c r="G15" s="37">
        <v>7</v>
      </c>
      <c r="H15" s="130">
        <f t="shared" si="0"/>
        <v>8.9523809523809526</v>
      </c>
      <c r="I15" s="38" t="s">
        <v>131</v>
      </c>
      <c r="J15" s="39">
        <v>177</v>
      </c>
      <c r="K15" s="39">
        <v>5</v>
      </c>
      <c r="L15" s="135">
        <f t="shared" si="1"/>
        <v>8.4285714285714288</v>
      </c>
      <c r="M15" s="94">
        <f t="shared" si="29"/>
        <v>232</v>
      </c>
      <c r="N15" s="41">
        <f t="shared" ref="N15" si="63">B15-G15</f>
        <v>14</v>
      </c>
      <c r="O15" s="82">
        <f t="shared" ref="O15" si="64">F15-J15</f>
        <v>11</v>
      </c>
      <c r="P15" s="83">
        <f t="shared" ref="P15" si="65">G15-K15</f>
        <v>2</v>
      </c>
      <c r="Q15" s="92">
        <f t="shared" si="55"/>
        <v>0.44761904761904764</v>
      </c>
      <c r="R15" s="93">
        <f t="shared" si="56"/>
        <v>0.42142857142857143</v>
      </c>
      <c r="S15" s="77">
        <f t="shared" si="57"/>
        <v>0.33333333333333331</v>
      </c>
      <c r="T15" s="78">
        <f t="shared" si="50"/>
        <v>0.23809523809523808</v>
      </c>
      <c r="W15" s="129"/>
      <c r="X15" s="129"/>
    </row>
    <row r="16" spans="1:24" x14ac:dyDescent="0.3">
      <c r="A16" s="32">
        <v>2020</v>
      </c>
      <c r="B16" s="54">
        <v>17</v>
      </c>
      <c r="C16" s="34">
        <v>20</v>
      </c>
      <c r="D16" s="35">
        <f t="shared" ref="D16" si="66">B16*C16</f>
        <v>340</v>
      </c>
      <c r="E16" s="36" t="s">
        <v>2</v>
      </c>
      <c r="F16" s="99">
        <v>161</v>
      </c>
      <c r="G16" s="37">
        <v>7</v>
      </c>
      <c r="H16" s="130">
        <f t="shared" si="0"/>
        <v>9.4705882352941178</v>
      </c>
      <c r="I16" s="38" t="s">
        <v>98</v>
      </c>
      <c r="J16" s="108">
        <v>142</v>
      </c>
      <c r="K16" s="39">
        <v>5</v>
      </c>
      <c r="L16" s="135">
        <f t="shared" si="1"/>
        <v>8.3529411764705888</v>
      </c>
      <c r="M16" s="94">
        <f t="shared" ref="M16" si="67">D16-F16</f>
        <v>179</v>
      </c>
      <c r="N16" s="41">
        <f t="shared" ref="N16" si="68">B16-G16</f>
        <v>10</v>
      </c>
      <c r="O16" s="82">
        <f t="shared" ref="O16:O17" si="69">F16-J16</f>
        <v>19</v>
      </c>
      <c r="P16" s="83">
        <f t="shared" ref="P16:P17" si="70">G16-K16</f>
        <v>2</v>
      </c>
      <c r="Q16" s="92">
        <f t="shared" si="55"/>
        <v>0.47352941176470587</v>
      </c>
      <c r="R16" s="93">
        <f t="shared" si="56"/>
        <v>0.41764705882352943</v>
      </c>
      <c r="S16" s="77">
        <f t="shared" si="57"/>
        <v>0.41176470588235292</v>
      </c>
      <c r="T16" s="78">
        <f t="shared" si="50"/>
        <v>0.29411764705882354</v>
      </c>
      <c r="W16" s="129"/>
      <c r="X16" s="129"/>
    </row>
    <row r="17" spans="1:24" x14ac:dyDescent="0.3">
      <c r="A17" s="32">
        <v>2021</v>
      </c>
      <c r="B17" s="33">
        <v>22</v>
      </c>
      <c r="C17" s="34">
        <v>20</v>
      </c>
      <c r="D17" s="35">
        <f>B17*C17+3*6</f>
        <v>458</v>
      </c>
      <c r="E17" s="36" t="s">
        <v>2</v>
      </c>
      <c r="F17" s="99">
        <v>221</v>
      </c>
      <c r="G17" s="37">
        <v>6</v>
      </c>
      <c r="H17" s="131">
        <f>F17/B17</f>
        <v>10.045454545454545</v>
      </c>
      <c r="I17" s="38" t="s">
        <v>98</v>
      </c>
      <c r="J17" s="88">
        <v>212</v>
      </c>
      <c r="K17" s="88">
        <v>8</v>
      </c>
      <c r="L17" s="134">
        <f>J17/B17</f>
        <v>9.6363636363636367</v>
      </c>
      <c r="M17" s="94">
        <f>D17-F17</f>
        <v>237</v>
      </c>
      <c r="N17" s="41">
        <f>B17-G17</f>
        <v>16</v>
      </c>
      <c r="O17" s="82">
        <f t="shared" si="69"/>
        <v>9</v>
      </c>
      <c r="P17" s="46">
        <f t="shared" si="70"/>
        <v>-2</v>
      </c>
      <c r="Q17" s="92">
        <f t="shared" si="55"/>
        <v>0.48253275109170307</v>
      </c>
      <c r="R17" s="93">
        <f t="shared" si="56"/>
        <v>0.46288209606986902</v>
      </c>
      <c r="S17" s="77">
        <f t="shared" si="57"/>
        <v>0.27272727272727271</v>
      </c>
      <c r="T17" s="78">
        <f t="shared" ref="T17" si="71">K17/B17</f>
        <v>0.36363636363636365</v>
      </c>
      <c r="W17" s="129"/>
      <c r="X17" s="129"/>
    </row>
    <row r="18" spans="1:24" x14ac:dyDescent="0.3">
      <c r="A18" s="32">
        <v>2022</v>
      </c>
      <c r="B18" s="33">
        <v>22</v>
      </c>
      <c r="C18" s="34">
        <v>20</v>
      </c>
      <c r="D18" s="35">
        <f>B18*C18+3*6</f>
        <v>458</v>
      </c>
      <c r="E18" s="36" t="s">
        <v>2</v>
      </c>
      <c r="F18" s="99">
        <v>216</v>
      </c>
      <c r="G18" s="37">
        <v>5</v>
      </c>
      <c r="H18" s="130">
        <f>F18/B18</f>
        <v>9.8181818181818183</v>
      </c>
      <c r="I18" s="38" t="s">
        <v>147</v>
      </c>
      <c r="J18" s="108">
        <v>208</v>
      </c>
      <c r="K18" s="39">
        <v>6</v>
      </c>
      <c r="L18" s="135">
        <f>J18/B18</f>
        <v>9.454545454545455</v>
      </c>
      <c r="M18" s="94">
        <f>D18-F18</f>
        <v>242</v>
      </c>
      <c r="N18" s="85">
        <f>B18-G18</f>
        <v>17</v>
      </c>
      <c r="O18" s="82">
        <f t="shared" ref="O18" si="72">F18-J18</f>
        <v>8</v>
      </c>
      <c r="P18" s="43">
        <f t="shared" ref="P18" si="73">G18-K18</f>
        <v>-1</v>
      </c>
      <c r="Q18" s="92">
        <f t="shared" si="55"/>
        <v>0.47161572052401746</v>
      </c>
      <c r="R18" s="93">
        <f t="shared" si="56"/>
        <v>0.45414847161572053</v>
      </c>
      <c r="S18" s="77">
        <f t="shared" si="57"/>
        <v>0.22727272727272727</v>
      </c>
      <c r="T18" s="78">
        <f t="shared" si="50"/>
        <v>0.27272727272727271</v>
      </c>
      <c r="W18" s="129"/>
      <c r="X18" s="129"/>
    </row>
    <row r="19" spans="1:24" x14ac:dyDescent="0.3">
      <c r="A19" s="32">
        <v>2023</v>
      </c>
      <c r="B19" s="33">
        <v>22</v>
      </c>
      <c r="C19" s="34">
        <v>20</v>
      </c>
      <c r="D19" s="35">
        <f>B19*C19+6*6</f>
        <v>476</v>
      </c>
      <c r="E19" s="36" t="s">
        <v>159</v>
      </c>
      <c r="F19" s="89">
        <v>231</v>
      </c>
      <c r="G19" s="89">
        <v>9</v>
      </c>
      <c r="H19" s="130">
        <f>F19/B19</f>
        <v>10.5</v>
      </c>
      <c r="I19" s="38" t="s">
        <v>160</v>
      </c>
      <c r="J19" s="108">
        <v>208</v>
      </c>
      <c r="K19" s="39">
        <v>5</v>
      </c>
      <c r="L19" s="135">
        <f>J19/B19</f>
        <v>9.454545454545455</v>
      </c>
      <c r="M19" s="94">
        <f>D19-F19</f>
        <v>245</v>
      </c>
      <c r="N19" s="41">
        <f>B19-G19</f>
        <v>13</v>
      </c>
      <c r="O19" s="82">
        <f t="shared" ref="O19" si="74">F19-J19</f>
        <v>23</v>
      </c>
      <c r="P19" s="43">
        <f t="shared" ref="P19" si="75">G19-K19</f>
        <v>4</v>
      </c>
      <c r="Q19" s="92">
        <f t="shared" ref="Q19" si="76">F19/D19</f>
        <v>0.48529411764705882</v>
      </c>
      <c r="R19" s="93">
        <f t="shared" ref="R19" si="77">J19/D19</f>
        <v>0.43697478991596639</v>
      </c>
      <c r="S19" s="77">
        <f t="shared" ref="S19" si="78">G19/B19</f>
        <v>0.40909090909090912</v>
      </c>
      <c r="T19" s="78">
        <f t="shared" ref="T19" si="79">K19/B19</f>
        <v>0.22727272727272727</v>
      </c>
    </row>
    <row r="20" spans="1:24" x14ac:dyDescent="0.3">
      <c r="A20" s="32">
        <v>2024</v>
      </c>
      <c r="B20" s="33">
        <v>24</v>
      </c>
      <c r="C20" s="34">
        <v>20</v>
      </c>
      <c r="D20" s="35">
        <f>B20*C20+6*6</f>
        <v>516</v>
      </c>
      <c r="E20" s="36" t="s">
        <v>160</v>
      </c>
      <c r="F20" s="99">
        <v>209</v>
      </c>
      <c r="G20" s="89">
        <v>5</v>
      </c>
      <c r="H20" s="130">
        <f>F20/B20</f>
        <v>8.7083333333333339</v>
      </c>
      <c r="I20" s="38" t="s">
        <v>2</v>
      </c>
      <c r="J20" s="108">
        <v>209</v>
      </c>
      <c r="K20" s="39">
        <v>3</v>
      </c>
      <c r="L20" s="135">
        <f>J20/B20</f>
        <v>8.7083333333333339</v>
      </c>
      <c r="M20" s="94">
        <f>D20-F20</f>
        <v>307</v>
      </c>
      <c r="N20" s="41">
        <f>B20-G20</f>
        <v>19</v>
      </c>
      <c r="O20" s="82">
        <f>F20-J20</f>
        <v>0</v>
      </c>
      <c r="P20" s="43">
        <f>G20-K20</f>
        <v>2</v>
      </c>
      <c r="Q20" s="92">
        <f>F20/D20</f>
        <v>0.40503875968992248</v>
      </c>
      <c r="R20" s="93">
        <f>J20/D20</f>
        <v>0.40503875968992248</v>
      </c>
      <c r="S20" s="77">
        <f>G20/B20</f>
        <v>0.20833333333333334</v>
      </c>
      <c r="T20" s="78">
        <f>K20/B20</f>
        <v>0.125</v>
      </c>
    </row>
  </sheetData>
  <conditionalFormatting sqref="E1:E22">
    <cfRule type="duplicateValues" dxfId="1" priority="77"/>
  </conditionalFormatting>
  <conditionalFormatting sqref="F1:F22">
    <cfRule type="dataBar" priority="7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{42147788-D715-43B8-9E59-3A10FA3AA052}</x14:id>
        </ext>
      </extLst>
    </cfRule>
  </conditionalFormatting>
  <conditionalFormatting sqref="G1:G22">
    <cfRule type="dataBar" priority="8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{E0FC5464-0465-4784-8A06-57EE3D3BDD0E}</x14:id>
        </ext>
      </extLst>
    </cfRule>
  </conditionalFormatting>
  <conditionalFormatting sqref="H1:H22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{81EC2A88-47A0-47F2-8D2E-7D7601DE73F6}</x14:id>
        </ext>
      </extLst>
    </cfRule>
  </conditionalFormatting>
  <conditionalFormatting sqref="I1:I22">
    <cfRule type="duplicateValues" dxfId="0" priority="75"/>
  </conditionalFormatting>
  <conditionalFormatting sqref="J1:J22">
    <cfRule type="dataBar" priority="8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{4CA3F1AE-A12A-4CB6-B518-5102BF8FA14C}</x14:id>
        </ext>
      </extLst>
    </cfRule>
  </conditionalFormatting>
  <conditionalFormatting sqref="K1:K22">
    <cfRule type="dataBar" priority="7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{AB7566F9-C866-4F5C-9C25-B6C1D02CB07A}</x14:id>
        </ext>
      </extLst>
    </cfRule>
  </conditionalFormatting>
  <conditionalFormatting sqref="L1:L22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{AA14C2C9-8B73-4B03-85E2-4DA522BB5D53}</x14:id>
        </ext>
      </extLst>
    </cfRule>
  </conditionalFormatting>
  <conditionalFormatting sqref="M1:M22">
    <cfRule type="dataBar" priority="8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{05492DD3-CD4B-4681-9D4A-33644A3A73BC}</x14:id>
        </ext>
      </extLst>
    </cfRule>
  </conditionalFormatting>
  <conditionalFormatting sqref="N1:N22">
    <cfRule type="dataBar" priority="7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{34BCD2D1-0D5B-483C-A389-CDF2A5930863}</x14:id>
        </ext>
      </extLst>
    </cfRule>
  </conditionalFormatting>
  <conditionalFormatting sqref="O1:O22">
    <cfRule type="dataBar" priority="8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{A0F89A65-F2B2-4ED2-B0FD-3045906BBC2C}</x14:id>
        </ext>
      </extLst>
    </cfRule>
  </conditionalFormatting>
  <conditionalFormatting sqref="P1:P22">
    <cfRule type="dataBar" priority="8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{8BEE81AD-1C47-4BDD-AFD5-7922FD134A28}</x14:id>
        </ext>
      </extLst>
    </cfRule>
  </conditionalFormatting>
  <conditionalFormatting sqref="Q1:Q22">
    <cfRule type="dataBar" priority="8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{2E5BFAB4-F987-4A2A-9D65-46A7159DD8DD}</x14:id>
        </ext>
      </extLst>
    </cfRule>
  </conditionalFormatting>
  <conditionalFormatting sqref="R1:R22">
    <cfRule type="dataBar" priority="10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{5F4D5D78-0FDF-4B0E-B453-03938B8AE391}</x14:id>
        </ext>
      </extLst>
    </cfRule>
  </conditionalFormatting>
  <conditionalFormatting sqref="S1:S22">
    <cfRule type="dataBar" priority="8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{BAF5657E-8630-43DA-9FFC-842CB8308F13}</x14:id>
        </ext>
      </extLst>
    </cfRule>
  </conditionalFormatting>
  <conditionalFormatting sqref="T1:T22">
    <cfRule type="dataBar" priority="10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{03C8A604-A2B3-4F00-92F6-2163BB601A5E}</x14:id>
        </ext>
      </extLst>
    </cfRule>
  </conditionalFormatting>
  <pageMargins left="0.25" right="0.25" top="0.75" bottom="0.75" header="0.3" footer="0.3"/>
  <pageSetup paperSize="9" scale="7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2147788-D715-43B8-9E59-3A10FA3AA05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F1:F22</xm:sqref>
        </x14:conditionalFormatting>
        <x14:conditionalFormatting xmlns:xm="http://schemas.microsoft.com/office/excel/2006/main">
          <x14:cfRule type="dataBar" id="{E0FC5464-0465-4784-8A06-57EE3D3BDD0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G1:G22</xm:sqref>
        </x14:conditionalFormatting>
        <x14:conditionalFormatting xmlns:xm="http://schemas.microsoft.com/office/excel/2006/main">
          <x14:cfRule type="dataBar" id="{81EC2A88-47A0-47F2-8D2E-7D7601DE73F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H1:H22</xm:sqref>
        </x14:conditionalFormatting>
        <x14:conditionalFormatting xmlns:xm="http://schemas.microsoft.com/office/excel/2006/main">
          <x14:cfRule type="dataBar" id="{4CA3F1AE-A12A-4CB6-B518-5102BF8FA14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J1:J22</xm:sqref>
        </x14:conditionalFormatting>
        <x14:conditionalFormatting xmlns:xm="http://schemas.microsoft.com/office/excel/2006/main">
          <x14:cfRule type="dataBar" id="{AB7566F9-C866-4F5C-9C25-B6C1D02CB0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K1:K22</xm:sqref>
        </x14:conditionalFormatting>
        <x14:conditionalFormatting xmlns:xm="http://schemas.microsoft.com/office/excel/2006/main">
          <x14:cfRule type="dataBar" id="{AA14C2C9-8B73-4B03-85E2-4DA522BB5D5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L1:L22</xm:sqref>
        </x14:conditionalFormatting>
        <x14:conditionalFormatting xmlns:xm="http://schemas.microsoft.com/office/excel/2006/main">
          <x14:cfRule type="dataBar" id="{05492DD3-CD4B-4681-9D4A-33644A3A73B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M1:M22</xm:sqref>
        </x14:conditionalFormatting>
        <x14:conditionalFormatting xmlns:xm="http://schemas.microsoft.com/office/excel/2006/main">
          <x14:cfRule type="dataBar" id="{34BCD2D1-0D5B-483C-A389-CDF2A59308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N1:N22</xm:sqref>
        </x14:conditionalFormatting>
        <x14:conditionalFormatting xmlns:xm="http://schemas.microsoft.com/office/excel/2006/main">
          <x14:cfRule type="dataBar" id="{A0F89A65-F2B2-4ED2-B0FD-3045906BBC2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O1:O22</xm:sqref>
        </x14:conditionalFormatting>
        <x14:conditionalFormatting xmlns:xm="http://schemas.microsoft.com/office/excel/2006/main">
          <x14:cfRule type="dataBar" id="{8BEE81AD-1C47-4BDD-AFD5-7922FD134A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P1:P22</xm:sqref>
        </x14:conditionalFormatting>
        <x14:conditionalFormatting xmlns:xm="http://schemas.microsoft.com/office/excel/2006/main">
          <x14:cfRule type="dataBar" id="{2E5BFAB4-F987-4A2A-9D65-46A7159DD8D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Q1:Q22</xm:sqref>
        </x14:conditionalFormatting>
        <x14:conditionalFormatting xmlns:xm="http://schemas.microsoft.com/office/excel/2006/main">
          <x14:cfRule type="dataBar" id="{5F4D5D78-0FDF-4B0E-B453-03938B8AE3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R1:R22</xm:sqref>
        </x14:conditionalFormatting>
        <x14:conditionalFormatting xmlns:xm="http://schemas.microsoft.com/office/excel/2006/main">
          <x14:cfRule type="dataBar" id="{BAF5657E-8630-43DA-9FFC-842CB8308F1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S1:S22</xm:sqref>
        </x14:conditionalFormatting>
        <x14:conditionalFormatting xmlns:xm="http://schemas.microsoft.com/office/excel/2006/main">
          <x14:cfRule type="dataBar" id="{03C8A604-A2B3-4F00-92F6-2163BB601A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T1:T22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81"/>
  <sheetViews>
    <sheetView workbookViewId="0"/>
  </sheetViews>
  <sheetFormatPr baseColWidth="10" defaultColWidth="35.28515625" defaultRowHeight="12" outlineLevelRow="1" x14ac:dyDescent="0.2"/>
  <cols>
    <col min="1" max="1" width="23.140625" style="2" bestFit="1" customWidth="1"/>
    <col min="2" max="2" width="20.85546875" style="2" bestFit="1" customWidth="1"/>
    <col min="3" max="3" width="19.42578125" style="2" bestFit="1" customWidth="1"/>
    <col min="4" max="4" width="16.42578125" style="2" customWidth="1"/>
    <col min="5" max="5" width="20.28515625" style="2" bestFit="1" customWidth="1"/>
    <col min="6" max="6" width="13.5703125" style="2" bestFit="1" customWidth="1"/>
    <col min="7" max="7" width="3.7109375" style="2" customWidth="1"/>
    <col min="8" max="8" width="4.7109375" style="57" customWidth="1"/>
    <col min="9" max="9" width="6.7109375" style="4" customWidth="1"/>
    <col min="10" max="10" width="14" style="59" bestFit="1" customWidth="1"/>
    <col min="11" max="11" width="6.7109375" style="4" customWidth="1"/>
    <col min="12" max="12" width="14" style="59" bestFit="1" customWidth="1"/>
    <col min="13" max="13" width="6.7109375" style="4" customWidth="1"/>
    <col min="14" max="14" width="17.7109375" style="2" customWidth="1"/>
    <col min="15" max="16" width="17.7109375" style="4" customWidth="1"/>
    <col min="17" max="16384" width="35.28515625" style="2"/>
  </cols>
  <sheetData>
    <row r="1" spans="1:16" ht="225.75" x14ac:dyDescent="0.2">
      <c r="H1" s="1" t="s">
        <v>60</v>
      </c>
      <c r="I1" s="1" t="s">
        <v>76</v>
      </c>
      <c r="J1" s="1" t="s">
        <v>77</v>
      </c>
      <c r="K1" s="1" t="s">
        <v>78</v>
      </c>
      <c r="L1" s="1" t="s">
        <v>79</v>
      </c>
      <c r="M1" s="1" t="s">
        <v>80</v>
      </c>
      <c r="N1" s="1" t="s">
        <v>81</v>
      </c>
      <c r="O1" s="1" t="s">
        <v>69</v>
      </c>
      <c r="P1" s="1" t="s">
        <v>67</v>
      </c>
    </row>
    <row r="2" spans="1:16" x14ac:dyDescent="0.2">
      <c r="A2" s="138" t="s">
        <v>57</v>
      </c>
      <c r="B2" s="138"/>
      <c r="C2" s="138"/>
      <c r="D2" s="138"/>
      <c r="E2" s="138"/>
      <c r="F2" s="138"/>
      <c r="G2" s="3"/>
      <c r="H2" s="101">
        <v>2009</v>
      </c>
      <c r="I2" s="102">
        <f>F12</f>
        <v>523</v>
      </c>
      <c r="J2" s="103" t="str">
        <f>A4</f>
        <v>RHA RACING</v>
      </c>
      <c r="K2" s="104">
        <f>F4</f>
        <v>421</v>
      </c>
      <c r="L2" s="105" t="str">
        <f>A5</f>
        <v>ISA RACING</v>
      </c>
      <c r="M2" s="104">
        <f>F5</f>
        <v>356</v>
      </c>
      <c r="N2" s="106">
        <f>COUNT(F4:F12)-1</f>
        <v>8</v>
      </c>
      <c r="O2" s="107">
        <f>K2-M2</f>
        <v>65</v>
      </c>
      <c r="P2" s="107">
        <f>I2-K2</f>
        <v>102</v>
      </c>
    </row>
    <row r="3" spans="1:16" hidden="1" outlineLevel="1" x14ac:dyDescent="0.2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6"/>
      <c r="H3" s="61"/>
      <c r="I3" s="58"/>
      <c r="J3" s="61"/>
      <c r="K3" s="58"/>
      <c r="L3" s="61"/>
      <c r="M3" s="58"/>
      <c r="N3" s="7"/>
    </row>
    <row r="4" spans="1:16" hidden="1" outlineLevel="1" x14ac:dyDescent="0.2">
      <c r="A4" s="8" t="s">
        <v>13</v>
      </c>
      <c r="B4" s="9" t="s">
        <v>14</v>
      </c>
      <c r="C4" s="9" t="s">
        <v>15</v>
      </c>
      <c r="D4" s="9" t="s">
        <v>16</v>
      </c>
      <c r="E4" s="9" t="s">
        <v>17</v>
      </c>
      <c r="F4" s="55">
        <v>421</v>
      </c>
      <c r="G4" s="6"/>
      <c r="H4" s="61"/>
      <c r="I4" s="58"/>
      <c r="J4" s="61"/>
      <c r="K4" s="58"/>
      <c r="L4" s="61"/>
      <c r="M4" s="58"/>
    </row>
    <row r="5" spans="1:16" hidden="1" outlineLevel="1" x14ac:dyDescent="0.2">
      <c r="A5" s="8" t="s">
        <v>18</v>
      </c>
      <c r="B5" s="9" t="s">
        <v>19</v>
      </c>
      <c r="C5" s="9" t="s">
        <v>15</v>
      </c>
      <c r="D5" s="9" t="s">
        <v>20</v>
      </c>
      <c r="E5" s="9" t="s">
        <v>21</v>
      </c>
      <c r="F5" s="55">
        <v>356</v>
      </c>
      <c r="G5" s="6"/>
      <c r="H5" s="61"/>
      <c r="I5" s="58"/>
      <c r="J5" s="61"/>
      <c r="K5" s="58"/>
      <c r="L5" s="61"/>
      <c r="M5" s="58"/>
      <c r="N5" s="7"/>
    </row>
    <row r="6" spans="1:16" hidden="1" outlineLevel="1" x14ac:dyDescent="0.2">
      <c r="A6" s="8" t="s">
        <v>22</v>
      </c>
      <c r="B6" s="9" t="s">
        <v>23</v>
      </c>
      <c r="C6" s="9" t="s">
        <v>15</v>
      </c>
      <c r="D6" s="9" t="s">
        <v>24</v>
      </c>
      <c r="E6" s="9" t="s">
        <v>17</v>
      </c>
      <c r="F6" s="55">
        <v>351</v>
      </c>
      <c r="G6" s="6"/>
      <c r="H6" s="61"/>
      <c r="I6" s="58"/>
      <c r="J6" s="61"/>
      <c r="K6" s="58"/>
      <c r="L6" s="61"/>
      <c r="M6" s="58"/>
      <c r="N6" s="7"/>
    </row>
    <row r="7" spans="1:16" hidden="1" outlineLevel="1" x14ac:dyDescent="0.2">
      <c r="A7" s="8" t="s">
        <v>25</v>
      </c>
      <c r="B7" s="9" t="s">
        <v>26</v>
      </c>
      <c r="C7" s="9" t="s">
        <v>15</v>
      </c>
      <c r="D7" s="9" t="s">
        <v>27</v>
      </c>
      <c r="E7" s="9" t="s">
        <v>28</v>
      </c>
      <c r="F7" s="55">
        <v>350.5</v>
      </c>
      <c r="G7" s="6"/>
      <c r="H7" s="61"/>
      <c r="I7" s="58"/>
      <c r="J7" s="61"/>
      <c r="K7" s="58"/>
      <c r="L7" s="61"/>
      <c r="M7" s="58"/>
      <c r="N7" s="7"/>
    </row>
    <row r="8" spans="1:16" hidden="1" outlineLevel="1" x14ac:dyDescent="0.2">
      <c r="A8" s="8" t="s">
        <v>29</v>
      </c>
      <c r="B8" s="9" t="s">
        <v>30</v>
      </c>
      <c r="C8" s="9" t="s">
        <v>31</v>
      </c>
      <c r="D8" s="9" t="s">
        <v>16</v>
      </c>
      <c r="E8" s="9" t="s">
        <v>17</v>
      </c>
      <c r="F8" s="55">
        <v>343</v>
      </c>
      <c r="G8" s="6"/>
      <c r="H8" s="61"/>
      <c r="I8" s="58"/>
      <c r="J8" s="61"/>
      <c r="K8" s="58"/>
      <c r="L8" s="61"/>
      <c r="M8" s="58"/>
      <c r="N8" s="7"/>
    </row>
    <row r="9" spans="1:16" hidden="1" outlineLevel="1" x14ac:dyDescent="0.2">
      <c r="A9" s="8" t="s">
        <v>32</v>
      </c>
      <c r="B9" s="9" t="s">
        <v>23</v>
      </c>
      <c r="C9" s="9" t="s">
        <v>14</v>
      </c>
      <c r="D9" s="9" t="s">
        <v>27</v>
      </c>
      <c r="E9" s="9" t="s">
        <v>21</v>
      </c>
      <c r="F9" s="55">
        <v>304.5</v>
      </c>
      <c r="G9" s="6"/>
      <c r="H9" s="61"/>
      <c r="I9" s="58"/>
      <c r="J9" s="61"/>
      <c r="K9" s="58"/>
      <c r="L9" s="61"/>
      <c r="M9" s="58"/>
      <c r="N9" s="7"/>
    </row>
    <row r="10" spans="1:16" hidden="1" outlineLevel="1" x14ac:dyDescent="0.2">
      <c r="A10" s="8" t="s">
        <v>33</v>
      </c>
      <c r="B10" s="9" t="s">
        <v>34</v>
      </c>
      <c r="C10" s="9" t="s">
        <v>15</v>
      </c>
      <c r="D10" s="9" t="s">
        <v>16</v>
      </c>
      <c r="E10" s="9" t="s">
        <v>35</v>
      </c>
      <c r="F10" s="55">
        <v>297</v>
      </c>
      <c r="G10" s="6"/>
      <c r="H10" s="61"/>
      <c r="I10" s="58"/>
      <c r="J10" s="61"/>
      <c r="K10" s="58"/>
      <c r="L10" s="61"/>
      <c r="M10" s="58"/>
      <c r="N10" s="7"/>
    </row>
    <row r="11" spans="1:16" hidden="1" outlineLevel="1" x14ac:dyDescent="0.2">
      <c r="A11" s="8" t="s">
        <v>36</v>
      </c>
      <c r="B11" s="9" t="s">
        <v>37</v>
      </c>
      <c r="C11" s="9" t="s">
        <v>38</v>
      </c>
      <c r="D11" s="9" t="s">
        <v>16</v>
      </c>
      <c r="E11" s="9" t="s">
        <v>17</v>
      </c>
      <c r="F11" s="55">
        <v>276</v>
      </c>
      <c r="G11" s="6"/>
      <c r="H11" s="61"/>
      <c r="I11" s="58"/>
      <c r="J11" s="61"/>
      <c r="K11" s="58"/>
      <c r="L11" s="61"/>
      <c r="M11" s="58"/>
      <c r="N11" s="7"/>
    </row>
    <row r="12" spans="1:16" hidden="1" outlineLevel="1" x14ac:dyDescent="0.2">
      <c r="A12" s="11" t="s">
        <v>39</v>
      </c>
      <c r="B12" s="12" t="s">
        <v>15</v>
      </c>
      <c r="C12" s="12" t="s">
        <v>14</v>
      </c>
      <c r="D12" s="12" t="s">
        <v>16</v>
      </c>
      <c r="E12" s="12" t="s">
        <v>28</v>
      </c>
      <c r="F12" s="56">
        <v>523</v>
      </c>
      <c r="G12" s="6"/>
      <c r="H12" s="61"/>
      <c r="I12" s="58"/>
      <c r="J12" s="61"/>
      <c r="K12" s="58"/>
      <c r="L12" s="61"/>
      <c r="M12" s="58"/>
      <c r="N12" s="7"/>
    </row>
    <row r="13" spans="1:16" hidden="1" outlineLevel="1" x14ac:dyDescent="0.2">
      <c r="B13" s="13"/>
      <c r="C13" s="13"/>
      <c r="D13" s="13"/>
      <c r="E13" s="13"/>
      <c r="G13" s="14"/>
      <c r="H13" s="61"/>
      <c r="I13" s="58"/>
      <c r="J13" s="63"/>
      <c r="K13" s="58"/>
      <c r="L13" s="63"/>
      <c r="M13" s="58"/>
    </row>
    <row r="14" spans="1:16" collapsed="1" x14ac:dyDescent="0.2">
      <c r="A14" s="138" t="s">
        <v>58</v>
      </c>
      <c r="B14" s="138"/>
      <c r="C14" s="138"/>
      <c r="D14" s="138"/>
      <c r="E14" s="138"/>
      <c r="F14" s="138"/>
      <c r="G14" s="3"/>
      <c r="H14" s="60">
        <v>2010</v>
      </c>
      <c r="I14" s="66">
        <f>F24</f>
        <v>1295</v>
      </c>
      <c r="J14" s="62" t="str">
        <f>A16</f>
        <v>MRO RACING</v>
      </c>
      <c r="K14" s="67">
        <f>F16</f>
        <v>1088</v>
      </c>
      <c r="L14" s="64" t="str">
        <f>A17</f>
        <v>MPU RACING</v>
      </c>
      <c r="M14" s="67">
        <f>F17</f>
        <v>1044</v>
      </c>
      <c r="N14" s="10">
        <f>COUNT(F16:F24)-1</f>
        <v>8</v>
      </c>
      <c r="O14" s="65">
        <f>K14-M14</f>
        <v>44</v>
      </c>
      <c r="P14" s="65">
        <f>I14-K14</f>
        <v>207</v>
      </c>
    </row>
    <row r="15" spans="1:16" hidden="1" outlineLevel="1" x14ac:dyDescent="0.2">
      <c r="A15" s="5" t="s">
        <v>7</v>
      </c>
      <c r="B15" s="5" t="s">
        <v>8</v>
      </c>
      <c r="C15" s="5" t="s">
        <v>9</v>
      </c>
      <c r="D15" s="5" t="s">
        <v>10</v>
      </c>
      <c r="E15" s="5" t="s">
        <v>11</v>
      </c>
      <c r="F15" s="5" t="s">
        <v>12</v>
      </c>
      <c r="G15" s="6"/>
      <c r="H15" s="61"/>
      <c r="I15" s="58"/>
      <c r="J15" s="61"/>
      <c r="K15" s="58"/>
      <c r="L15" s="61"/>
      <c r="M15" s="58"/>
      <c r="N15" s="7"/>
    </row>
    <row r="16" spans="1:16" hidden="1" outlineLevel="1" x14ac:dyDescent="0.2">
      <c r="A16" s="8" t="s">
        <v>25</v>
      </c>
      <c r="B16" s="9" t="s">
        <v>40</v>
      </c>
      <c r="C16" s="9" t="s">
        <v>31</v>
      </c>
      <c r="D16" s="9" t="s">
        <v>41</v>
      </c>
      <c r="E16" s="9" t="s">
        <v>21</v>
      </c>
      <c r="F16" s="55">
        <v>1088</v>
      </c>
      <c r="G16" s="6"/>
      <c r="H16" s="61"/>
      <c r="I16" s="58"/>
      <c r="J16" s="61"/>
      <c r="K16" s="58"/>
      <c r="L16" s="61"/>
      <c r="M16" s="58"/>
    </row>
    <row r="17" spans="1:16" hidden="1" outlineLevel="1" x14ac:dyDescent="0.2">
      <c r="A17" s="8" t="s">
        <v>22</v>
      </c>
      <c r="B17" s="9" t="s">
        <v>42</v>
      </c>
      <c r="C17" s="9" t="s">
        <v>37</v>
      </c>
      <c r="D17" s="9" t="s">
        <v>43</v>
      </c>
      <c r="E17" s="9" t="s">
        <v>17</v>
      </c>
      <c r="F17" s="55">
        <v>1044</v>
      </c>
      <c r="G17" s="6"/>
      <c r="H17" s="61"/>
      <c r="I17" s="58"/>
      <c r="J17" s="61"/>
      <c r="K17" s="58"/>
      <c r="L17" s="61"/>
      <c r="M17" s="58"/>
      <c r="N17" s="7"/>
    </row>
    <row r="18" spans="1:16" hidden="1" outlineLevel="1" x14ac:dyDescent="0.2">
      <c r="A18" s="8" t="s">
        <v>13</v>
      </c>
      <c r="B18" s="9" t="s">
        <v>37</v>
      </c>
      <c r="C18" s="9" t="s">
        <v>44</v>
      </c>
      <c r="D18" s="9" t="s">
        <v>45</v>
      </c>
      <c r="E18" s="9" t="s">
        <v>21</v>
      </c>
      <c r="F18" s="55">
        <v>986</v>
      </c>
      <c r="G18" s="6"/>
      <c r="H18" s="61"/>
      <c r="I18" s="58"/>
      <c r="J18" s="61"/>
      <c r="K18" s="58"/>
      <c r="L18" s="61"/>
      <c r="M18" s="58"/>
      <c r="N18" s="7"/>
    </row>
    <row r="19" spans="1:16" hidden="1" outlineLevel="1" x14ac:dyDescent="0.2">
      <c r="A19" s="8" t="s">
        <v>32</v>
      </c>
      <c r="B19" s="9" t="s">
        <v>26</v>
      </c>
      <c r="C19" s="9" t="s">
        <v>46</v>
      </c>
      <c r="D19" s="9" t="s">
        <v>45</v>
      </c>
      <c r="E19" s="9" t="s">
        <v>21</v>
      </c>
      <c r="F19" s="55">
        <v>984</v>
      </c>
      <c r="G19" s="6"/>
      <c r="H19" s="61"/>
      <c r="I19" s="58"/>
      <c r="J19" s="61"/>
      <c r="K19" s="58"/>
      <c r="L19" s="61"/>
      <c r="M19" s="58"/>
      <c r="N19" s="7"/>
    </row>
    <row r="20" spans="1:16" hidden="1" outlineLevel="1" x14ac:dyDescent="0.2">
      <c r="A20" s="8" t="s">
        <v>18</v>
      </c>
      <c r="B20" s="9" t="s">
        <v>44</v>
      </c>
      <c r="C20" s="9" t="s">
        <v>37</v>
      </c>
      <c r="D20" s="9" t="s">
        <v>45</v>
      </c>
      <c r="E20" s="9" t="s">
        <v>47</v>
      </c>
      <c r="F20" s="55">
        <v>942</v>
      </c>
      <c r="G20" s="6"/>
      <c r="H20" s="61"/>
      <c r="I20" s="58"/>
      <c r="J20" s="61"/>
      <c r="K20" s="58"/>
      <c r="L20" s="61"/>
      <c r="M20" s="58"/>
      <c r="N20" s="7"/>
    </row>
    <row r="21" spans="1:16" hidden="1" outlineLevel="1" x14ac:dyDescent="0.2">
      <c r="A21" s="8" t="s">
        <v>48</v>
      </c>
      <c r="B21" s="9" t="s">
        <v>34</v>
      </c>
      <c r="C21" s="9" t="s">
        <v>14</v>
      </c>
      <c r="D21" s="9" t="s">
        <v>49</v>
      </c>
      <c r="E21" s="9" t="s">
        <v>21</v>
      </c>
      <c r="F21" s="55">
        <v>898</v>
      </c>
      <c r="G21" s="6"/>
      <c r="H21" s="61"/>
      <c r="I21" s="58"/>
      <c r="J21" s="61"/>
      <c r="K21" s="58"/>
      <c r="L21" s="61"/>
      <c r="M21" s="58"/>
      <c r="N21" s="7"/>
    </row>
    <row r="22" spans="1:16" hidden="1" outlineLevel="1" x14ac:dyDescent="0.2">
      <c r="A22" s="8" t="s">
        <v>33</v>
      </c>
      <c r="B22" s="9" t="s">
        <v>34</v>
      </c>
      <c r="C22" s="9" t="s">
        <v>50</v>
      </c>
      <c r="D22" s="9" t="s">
        <v>24</v>
      </c>
      <c r="E22" s="9" t="s">
        <v>35</v>
      </c>
      <c r="F22" s="55">
        <v>702</v>
      </c>
      <c r="G22" s="6"/>
      <c r="H22" s="61"/>
      <c r="I22" s="58"/>
      <c r="J22" s="61"/>
      <c r="K22" s="58"/>
      <c r="L22" s="61"/>
      <c r="M22" s="58"/>
      <c r="N22" s="7"/>
    </row>
    <row r="23" spans="1:16" hidden="1" outlineLevel="1" x14ac:dyDescent="0.2">
      <c r="A23" s="8" t="s">
        <v>51</v>
      </c>
      <c r="B23" s="9" t="s">
        <v>30</v>
      </c>
      <c r="C23" s="9" t="s">
        <v>42</v>
      </c>
      <c r="D23" s="9" t="s">
        <v>43</v>
      </c>
      <c r="E23" s="9" t="s">
        <v>35</v>
      </c>
      <c r="F23" s="55">
        <v>456</v>
      </c>
      <c r="G23" s="6"/>
      <c r="H23" s="61"/>
      <c r="I23" s="58"/>
      <c r="J23" s="61"/>
      <c r="K23" s="58"/>
      <c r="L23" s="61"/>
      <c r="M23" s="58"/>
      <c r="N23" s="7"/>
    </row>
    <row r="24" spans="1:16" hidden="1" outlineLevel="1" x14ac:dyDescent="0.2">
      <c r="A24" s="11" t="s">
        <v>39</v>
      </c>
      <c r="B24" s="12" t="s">
        <v>37</v>
      </c>
      <c r="C24" s="12" t="s">
        <v>50</v>
      </c>
      <c r="D24" s="12" t="s">
        <v>24</v>
      </c>
      <c r="E24" s="12" t="s">
        <v>21</v>
      </c>
      <c r="F24" s="56">
        <v>1295</v>
      </c>
      <c r="G24" s="6"/>
      <c r="H24" s="61"/>
      <c r="I24" s="58"/>
      <c r="J24" s="61"/>
      <c r="K24" s="58"/>
      <c r="L24" s="61"/>
      <c r="M24" s="58"/>
      <c r="N24" s="7"/>
      <c r="P24" s="2"/>
    </row>
    <row r="25" spans="1:16" hidden="1" outlineLevel="1" x14ac:dyDescent="0.2">
      <c r="B25" s="13"/>
      <c r="C25" s="13"/>
      <c r="D25" s="13"/>
      <c r="E25" s="13"/>
      <c r="G25" s="14"/>
      <c r="H25" s="61"/>
      <c r="I25" s="58"/>
      <c r="J25" s="63"/>
      <c r="K25" s="58"/>
      <c r="L25" s="63"/>
      <c r="M25" s="58"/>
    </row>
    <row r="26" spans="1:16" collapsed="1" x14ac:dyDescent="0.2">
      <c r="A26" s="138" t="s">
        <v>59</v>
      </c>
      <c r="B26" s="138"/>
      <c r="C26" s="138"/>
      <c r="D26" s="138"/>
      <c r="E26" s="138"/>
      <c r="F26" s="138"/>
      <c r="G26" s="3"/>
      <c r="H26" s="60">
        <v>2011</v>
      </c>
      <c r="I26" s="66">
        <f>F32</f>
        <v>1597</v>
      </c>
      <c r="J26" s="62" t="str">
        <f>A28</f>
        <v>MRO RACING</v>
      </c>
      <c r="K26" s="67">
        <f>F28</f>
        <v>1292</v>
      </c>
      <c r="L26" s="64" t="str">
        <f>A29</f>
        <v>KAI RACING</v>
      </c>
      <c r="M26" s="67">
        <f>F29</f>
        <v>1223</v>
      </c>
      <c r="N26" s="10">
        <f>COUNT(F28:F32)-1</f>
        <v>4</v>
      </c>
      <c r="O26" s="65">
        <f>K26-M26</f>
        <v>69</v>
      </c>
      <c r="P26" s="65">
        <f>I26-K26</f>
        <v>305</v>
      </c>
    </row>
    <row r="27" spans="1:16" hidden="1" outlineLevel="1" x14ac:dyDescent="0.2">
      <c r="A27" s="5" t="s">
        <v>7</v>
      </c>
      <c r="B27" s="5" t="s">
        <v>8</v>
      </c>
      <c r="C27" s="5" t="s">
        <v>9</v>
      </c>
      <c r="D27" s="5" t="s">
        <v>10</v>
      </c>
      <c r="E27" s="5" t="s">
        <v>11</v>
      </c>
      <c r="F27" s="5" t="s">
        <v>12</v>
      </c>
      <c r="G27" s="6"/>
      <c r="H27" s="61"/>
      <c r="I27" s="58"/>
      <c r="J27" s="63"/>
      <c r="K27" s="58"/>
      <c r="L27" s="63"/>
      <c r="M27" s="58"/>
    </row>
    <row r="28" spans="1:16" hidden="1" outlineLevel="1" x14ac:dyDescent="0.2">
      <c r="A28" s="8" t="s">
        <v>25</v>
      </c>
      <c r="B28" s="9" t="s">
        <v>34</v>
      </c>
      <c r="C28" s="9" t="s">
        <v>52</v>
      </c>
      <c r="D28" s="9" t="s">
        <v>24</v>
      </c>
      <c r="E28" s="9" t="s">
        <v>47</v>
      </c>
      <c r="F28" s="55">
        <v>1292</v>
      </c>
      <c r="G28" s="6"/>
      <c r="H28" s="61"/>
      <c r="I28" s="58"/>
      <c r="J28" s="63"/>
      <c r="K28" s="58"/>
      <c r="L28" s="63"/>
      <c r="M28" s="58"/>
    </row>
    <row r="29" spans="1:16" hidden="1" outlineLevel="1" x14ac:dyDescent="0.2">
      <c r="A29" s="8" t="s">
        <v>33</v>
      </c>
      <c r="B29" s="9" t="s">
        <v>50</v>
      </c>
      <c r="C29" s="9" t="s">
        <v>53</v>
      </c>
      <c r="D29" s="9" t="s">
        <v>41</v>
      </c>
      <c r="E29" s="9" t="s">
        <v>21</v>
      </c>
      <c r="F29" s="55">
        <v>1223</v>
      </c>
      <c r="G29" s="6"/>
      <c r="H29" s="61"/>
      <c r="I29" s="58"/>
      <c r="J29" s="63"/>
      <c r="K29" s="58"/>
      <c r="L29" s="63"/>
      <c r="M29" s="58"/>
    </row>
    <row r="30" spans="1:16" hidden="1" outlineLevel="1" x14ac:dyDescent="0.2">
      <c r="A30" s="8" t="s">
        <v>32</v>
      </c>
      <c r="B30" s="9" t="s">
        <v>54</v>
      </c>
      <c r="C30" s="9" t="s">
        <v>55</v>
      </c>
      <c r="D30" s="9" t="s">
        <v>43</v>
      </c>
      <c r="E30" s="9" t="s">
        <v>21</v>
      </c>
      <c r="F30" s="55">
        <v>1128</v>
      </c>
      <c r="G30" s="6"/>
      <c r="H30" s="61"/>
      <c r="I30" s="58"/>
      <c r="J30" s="63"/>
      <c r="K30" s="58"/>
      <c r="L30" s="63"/>
      <c r="M30" s="58"/>
    </row>
    <row r="31" spans="1:16" hidden="1" outlineLevel="1" x14ac:dyDescent="0.2">
      <c r="A31" s="8" t="s">
        <v>13</v>
      </c>
      <c r="B31" s="9" t="s">
        <v>56</v>
      </c>
      <c r="C31" s="9" t="s">
        <v>52</v>
      </c>
      <c r="D31" s="9" t="s">
        <v>24</v>
      </c>
      <c r="E31" s="9" t="s">
        <v>17</v>
      </c>
      <c r="F31" s="55">
        <v>1128</v>
      </c>
      <c r="G31" s="6"/>
      <c r="H31" s="61"/>
      <c r="I31" s="58"/>
      <c r="J31" s="63"/>
      <c r="K31" s="58"/>
      <c r="L31" s="63"/>
      <c r="M31" s="58"/>
    </row>
    <row r="32" spans="1:16" hidden="1" outlineLevel="1" x14ac:dyDescent="0.2">
      <c r="A32" s="11" t="s">
        <v>39</v>
      </c>
      <c r="B32" s="12" t="s">
        <v>15</v>
      </c>
      <c r="C32" s="12" t="s">
        <v>52</v>
      </c>
      <c r="D32" s="12" t="s">
        <v>24</v>
      </c>
      <c r="E32" s="12" t="s">
        <v>21</v>
      </c>
      <c r="F32" s="56">
        <v>1597</v>
      </c>
      <c r="G32" s="6"/>
      <c r="H32" s="61"/>
      <c r="I32" s="58"/>
      <c r="J32" s="63"/>
      <c r="K32" s="58"/>
      <c r="L32" s="63"/>
      <c r="M32" s="58"/>
    </row>
    <row r="33" spans="1:16" hidden="1" outlineLevel="1" x14ac:dyDescent="0.2">
      <c r="B33" s="13"/>
      <c r="C33" s="13"/>
      <c r="D33" s="13"/>
      <c r="E33" s="13"/>
      <c r="G33" s="14"/>
      <c r="H33" s="61"/>
      <c r="I33" s="58"/>
      <c r="J33" s="63"/>
      <c r="K33" s="58"/>
      <c r="L33" s="63"/>
      <c r="M33" s="58"/>
    </row>
    <row r="34" spans="1:16" collapsed="1" x14ac:dyDescent="0.2">
      <c r="A34" s="138" t="s">
        <v>83</v>
      </c>
      <c r="B34" s="138"/>
      <c r="C34" s="138"/>
      <c r="D34" s="138"/>
      <c r="E34" s="138"/>
      <c r="F34" s="138"/>
      <c r="G34" s="3"/>
      <c r="H34" s="60">
        <v>2012</v>
      </c>
      <c r="I34" s="66">
        <f>F43</f>
        <v>1294</v>
      </c>
      <c r="J34" s="62" t="str">
        <f>A36</f>
        <v>RHA RACING</v>
      </c>
      <c r="K34" s="67">
        <f>F36</f>
        <v>1212</v>
      </c>
      <c r="L34" s="64" t="str">
        <f>A37</f>
        <v>MRO RACING</v>
      </c>
      <c r="M34" s="67">
        <f>F37</f>
        <v>1135</v>
      </c>
      <c r="N34" s="97">
        <f>COUNT(F36:F43)-1</f>
        <v>7</v>
      </c>
      <c r="O34" s="65">
        <f>K34-M34</f>
        <v>77</v>
      </c>
      <c r="P34" s="65">
        <f>I34-K34</f>
        <v>82</v>
      </c>
    </row>
    <row r="35" spans="1:16" hidden="1" outlineLevel="1" x14ac:dyDescent="0.2">
      <c r="A35" s="5" t="s">
        <v>7</v>
      </c>
      <c r="B35" s="5" t="s">
        <v>8</v>
      </c>
      <c r="C35" s="5" t="s">
        <v>9</v>
      </c>
      <c r="D35" s="5" t="s">
        <v>10</v>
      </c>
      <c r="E35" s="5" t="s">
        <v>11</v>
      </c>
      <c r="F35" s="5" t="s">
        <v>12</v>
      </c>
      <c r="G35" s="6"/>
      <c r="H35" s="61"/>
      <c r="I35" s="58"/>
      <c r="J35" s="61"/>
      <c r="K35" s="58"/>
      <c r="L35" s="61"/>
      <c r="M35" s="58"/>
      <c r="N35" s="98"/>
    </row>
    <row r="36" spans="1:16" hidden="1" outlineLevel="1" x14ac:dyDescent="0.2">
      <c r="A36" s="8" t="s">
        <v>13</v>
      </c>
      <c r="B36" s="9" t="s">
        <v>37</v>
      </c>
      <c r="C36" s="9" t="s">
        <v>85</v>
      </c>
      <c r="D36" s="9" t="s">
        <v>41</v>
      </c>
      <c r="E36" s="9" t="s">
        <v>21</v>
      </c>
      <c r="F36" s="55">
        <v>1212</v>
      </c>
      <c r="G36" s="6"/>
      <c r="H36" s="61"/>
      <c r="I36" s="58"/>
      <c r="J36" s="61"/>
      <c r="K36" s="58"/>
      <c r="L36" s="61"/>
      <c r="M36" s="58"/>
      <c r="N36" s="98"/>
    </row>
    <row r="37" spans="1:16" hidden="1" outlineLevel="1" x14ac:dyDescent="0.2">
      <c r="A37" s="8" t="s">
        <v>25</v>
      </c>
      <c r="B37" s="9" t="s">
        <v>14</v>
      </c>
      <c r="C37" s="9" t="s">
        <v>86</v>
      </c>
      <c r="D37" s="9" t="s">
        <v>41</v>
      </c>
      <c r="E37" s="9" t="s">
        <v>21</v>
      </c>
      <c r="F37" s="55">
        <v>1135</v>
      </c>
      <c r="G37" s="6"/>
      <c r="H37" s="61"/>
      <c r="I37" s="58"/>
      <c r="J37" s="61"/>
      <c r="K37" s="58"/>
      <c r="L37" s="61"/>
      <c r="M37" s="58"/>
      <c r="N37" s="98"/>
    </row>
    <row r="38" spans="1:16" hidden="1" outlineLevel="1" x14ac:dyDescent="0.2">
      <c r="A38" s="8" t="s">
        <v>32</v>
      </c>
      <c r="B38" s="9" t="s">
        <v>19</v>
      </c>
      <c r="C38" s="9" t="s">
        <v>44</v>
      </c>
      <c r="D38" s="9" t="s">
        <v>41</v>
      </c>
      <c r="E38" s="9" t="s">
        <v>21</v>
      </c>
      <c r="F38" s="55">
        <v>1108</v>
      </c>
      <c r="G38" s="6"/>
      <c r="H38" s="61"/>
      <c r="I38" s="58"/>
      <c r="J38" s="61"/>
      <c r="K38" s="58"/>
      <c r="L38" s="61"/>
      <c r="M38" s="58"/>
      <c r="N38" s="98"/>
    </row>
    <row r="39" spans="1:16" hidden="1" outlineLevel="1" x14ac:dyDescent="0.2">
      <c r="A39" s="8" t="s">
        <v>36</v>
      </c>
      <c r="B39" s="9" t="s">
        <v>14</v>
      </c>
      <c r="C39" s="9" t="s">
        <v>87</v>
      </c>
      <c r="D39" s="9" t="s">
        <v>88</v>
      </c>
      <c r="E39" s="9" t="s">
        <v>21</v>
      </c>
      <c r="F39" s="55">
        <v>1044</v>
      </c>
      <c r="G39" s="6"/>
      <c r="H39" s="61"/>
      <c r="I39" s="58"/>
      <c r="J39" s="61"/>
      <c r="K39" s="58"/>
      <c r="L39" s="61"/>
      <c r="M39" s="58"/>
      <c r="N39" s="98"/>
    </row>
    <row r="40" spans="1:16" hidden="1" outlineLevel="1" x14ac:dyDescent="0.2">
      <c r="A40" s="8" t="s">
        <v>33</v>
      </c>
      <c r="B40" s="9" t="s">
        <v>46</v>
      </c>
      <c r="C40" s="9" t="s">
        <v>44</v>
      </c>
      <c r="D40" s="9" t="s">
        <v>24</v>
      </c>
      <c r="E40" s="9" t="s">
        <v>17</v>
      </c>
      <c r="F40" s="55">
        <v>983</v>
      </c>
      <c r="G40" s="6"/>
      <c r="H40" s="61"/>
      <c r="I40" s="58"/>
      <c r="J40" s="61"/>
      <c r="K40" s="58"/>
      <c r="L40" s="61"/>
      <c r="M40" s="58"/>
      <c r="N40" s="98"/>
    </row>
    <row r="41" spans="1:16" hidden="1" outlineLevel="1" x14ac:dyDescent="0.2">
      <c r="A41" s="8" t="s">
        <v>84</v>
      </c>
      <c r="B41" s="9" t="s">
        <v>14</v>
      </c>
      <c r="C41" s="9" t="s">
        <v>42</v>
      </c>
      <c r="D41" s="9" t="s">
        <v>88</v>
      </c>
      <c r="E41" s="9" t="s">
        <v>89</v>
      </c>
      <c r="F41" s="55">
        <v>918</v>
      </c>
      <c r="G41" s="6"/>
      <c r="H41" s="61"/>
      <c r="I41" s="58"/>
      <c r="J41" s="61"/>
      <c r="K41" s="58"/>
      <c r="L41" s="61"/>
      <c r="M41" s="58"/>
      <c r="N41" s="98"/>
    </row>
    <row r="42" spans="1:16" hidden="1" outlineLevel="1" x14ac:dyDescent="0.2">
      <c r="A42" s="8" t="s">
        <v>18</v>
      </c>
      <c r="B42" s="9" t="s">
        <v>56</v>
      </c>
      <c r="C42" s="9" t="s">
        <v>86</v>
      </c>
      <c r="D42" s="9" t="s">
        <v>24</v>
      </c>
      <c r="E42" s="9" t="s">
        <v>47</v>
      </c>
      <c r="F42" s="55">
        <v>903</v>
      </c>
      <c r="G42" s="6"/>
      <c r="H42" s="61"/>
      <c r="I42" s="58"/>
      <c r="J42" s="61"/>
      <c r="K42" s="58"/>
      <c r="L42" s="61"/>
      <c r="M42" s="58"/>
      <c r="N42" s="98"/>
    </row>
    <row r="43" spans="1:16" hidden="1" outlineLevel="1" x14ac:dyDescent="0.2">
      <c r="A43" s="11" t="s">
        <v>39</v>
      </c>
      <c r="B43" s="12" t="s">
        <v>37</v>
      </c>
      <c r="C43" s="12" t="s">
        <v>85</v>
      </c>
      <c r="D43" s="12" t="s">
        <v>24</v>
      </c>
      <c r="E43" s="12" t="s">
        <v>21</v>
      </c>
      <c r="F43" s="56">
        <v>1294</v>
      </c>
      <c r="G43" s="6"/>
      <c r="H43" s="61"/>
      <c r="I43" s="58"/>
      <c r="J43" s="61"/>
      <c r="K43" s="58"/>
      <c r="L43" s="61"/>
      <c r="M43" s="58"/>
      <c r="N43" s="98"/>
      <c r="P43" s="2"/>
    </row>
    <row r="44" spans="1:16" hidden="1" outlineLevel="1" x14ac:dyDescent="0.2">
      <c r="B44" s="13"/>
      <c r="C44" s="13"/>
      <c r="D44" s="13"/>
      <c r="E44" s="13"/>
      <c r="G44" s="14"/>
      <c r="H44" s="61"/>
      <c r="I44" s="58"/>
      <c r="J44" s="63"/>
      <c r="K44" s="58"/>
      <c r="L44" s="63"/>
      <c r="M44" s="58"/>
      <c r="N44" s="98"/>
    </row>
    <row r="45" spans="1:16" collapsed="1" x14ac:dyDescent="0.2">
      <c r="A45" s="138" t="s">
        <v>90</v>
      </c>
      <c r="B45" s="138"/>
      <c r="C45" s="138"/>
      <c r="D45" s="138"/>
      <c r="E45" s="138"/>
      <c r="F45" s="138"/>
      <c r="H45" s="60">
        <v>2013</v>
      </c>
      <c r="I45" s="66">
        <f>F52</f>
        <v>1434</v>
      </c>
      <c r="J45" s="62" t="str">
        <f>A47</f>
        <v>MAM RACING</v>
      </c>
      <c r="K45" s="67">
        <f>F47</f>
        <v>1347</v>
      </c>
      <c r="L45" s="64" t="s">
        <v>97</v>
      </c>
      <c r="M45" s="67">
        <f>F48</f>
        <v>1139</v>
      </c>
      <c r="N45" s="10">
        <f>COUNT(F47:F52)-1</f>
        <v>5</v>
      </c>
      <c r="O45" s="65">
        <f>K45-M45</f>
        <v>208</v>
      </c>
      <c r="P45" s="65">
        <f>I45-K45</f>
        <v>87</v>
      </c>
    </row>
    <row r="46" spans="1:16" hidden="1" outlineLevel="1" x14ac:dyDescent="0.2">
      <c r="A46" s="5" t="s">
        <v>7</v>
      </c>
      <c r="B46" s="5" t="s">
        <v>8</v>
      </c>
      <c r="C46" s="5" t="s">
        <v>9</v>
      </c>
      <c r="D46" s="5" t="s">
        <v>10</v>
      </c>
      <c r="E46" s="5" t="s">
        <v>11</v>
      </c>
      <c r="F46" s="5" t="s">
        <v>12</v>
      </c>
      <c r="H46" s="61"/>
      <c r="I46" s="58"/>
      <c r="J46" s="61"/>
      <c r="K46" s="58"/>
      <c r="L46" s="61"/>
      <c r="M46" s="58"/>
      <c r="N46" s="98"/>
    </row>
    <row r="47" spans="1:16" hidden="1" outlineLevel="1" x14ac:dyDescent="0.2">
      <c r="A47" s="8" t="s">
        <v>32</v>
      </c>
      <c r="B47" s="9" t="s">
        <v>14</v>
      </c>
      <c r="C47" s="9" t="s">
        <v>91</v>
      </c>
      <c r="D47" s="9" t="s">
        <v>43</v>
      </c>
      <c r="E47" s="9" t="s">
        <v>21</v>
      </c>
      <c r="F47" s="55">
        <v>1347</v>
      </c>
      <c r="H47" s="61"/>
      <c r="I47" s="58"/>
      <c r="J47" s="61"/>
      <c r="K47" s="58"/>
      <c r="L47" s="61"/>
      <c r="M47" s="58"/>
      <c r="N47" s="98"/>
    </row>
    <row r="48" spans="1:16" hidden="1" outlineLevel="1" x14ac:dyDescent="0.2">
      <c r="A48" s="8" t="s">
        <v>13</v>
      </c>
      <c r="B48" s="9" t="s">
        <v>19</v>
      </c>
      <c r="C48" s="9" t="s">
        <v>92</v>
      </c>
      <c r="D48" s="9" t="s">
        <v>43</v>
      </c>
      <c r="E48" s="9" t="s">
        <v>21</v>
      </c>
      <c r="F48" s="55">
        <v>1139</v>
      </c>
      <c r="H48" s="61"/>
      <c r="I48" s="58"/>
      <c r="J48" s="61"/>
      <c r="K48" s="58"/>
      <c r="L48" s="61"/>
      <c r="M48" s="58"/>
      <c r="N48" s="98"/>
    </row>
    <row r="49" spans="1:16" hidden="1" outlineLevel="1" x14ac:dyDescent="0.2">
      <c r="A49" s="8" t="s">
        <v>93</v>
      </c>
      <c r="B49" s="9" t="s">
        <v>19</v>
      </c>
      <c r="C49" s="9" t="s">
        <v>92</v>
      </c>
      <c r="D49" s="9" t="s">
        <v>43</v>
      </c>
      <c r="E49" s="9" t="s">
        <v>21</v>
      </c>
      <c r="F49" s="55">
        <v>1139</v>
      </c>
      <c r="H49" s="61"/>
      <c r="I49" s="58"/>
      <c r="J49" s="61"/>
      <c r="K49" s="58"/>
      <c r="L49" s="61"/>
      <c r="M49" s="58"/>
      <c r="N49" s="98"/>
    </row>
    <row r="50" spans="1:16" hidden="1" outlineLevel="1" x14ac:dyDescent="0.2">
      <c r="A50" s="8" t="s">
        <v>25</v>
      </c>
      <c r="B50" s="9" t="s">
        <v>14</v>
      </c>
      <c r="C50" s="9" t="s">
        <v>94</v>
      </c>
      <c r="D50" s="9" t="s">
        <v>41</v>
      </c>
      <c r="E50" s="9" t="s">
        <v>21</v>
      </c>
      <c r="F50" s="55">
        <v>1115</v>
      </c>
      <c r="H50" s="61"/>
      <c r="I50" s="58"/>
      <c r="J50" s="61"/>
      <c r="K50" s="58"/>
      <c r="L50" s="61"/>
      <c r="M50" s="58"/>
      <c r="N50" s="98"/>
    </row>
    <row r="51" spans="1:16" hidden="1" outlineLevel="1" x14ac:dyDescent="0.2">
      <c r="A51" s="8" t="s">
        <v>95</v>
      </c>
      <c r="B51" s="9" t="s">
        <v>37</v>
      </c>
      <c r="C51" s="9" t="s">
        <v>96</v>
      </c>
      <c r="D51" s="9" t="s">
        <v>27</v>
      </c>
      <c r="E51" s="9" t="s">
        <v>17</v>
      </c>
      <c r="F51" s="55">
        <v>601</v>
      </c>
      <c r="H51" s="61"/>
      <c r="I51" s="58"/>
      <c r="J51" s="61"/>
      <c r="K51" s="58"/>
      <c r="L51" s="61"/>
      <c r="M51" s="58"/>
      <c r="N51" s="98"/>
    </row>
    <row r="52" spans="1:16" hidden="1" outlineLevel="1" x14ac:dyDescent="0.2">
      <c r="A52" s="11" t="s">
        <v>39</v>
      </c>
      <c r="B52" s="12" t="s">
        <v>37</v>
      </c>
      <c r="C52" s="12" t="s">
        <v>91</v>
      </c>
      <c r="D52" s="12" t="s">
        <v>24</v>
      </c>
      <c r="E52" s="12" t="s">
        <v>21</v>
      </c>
      <c r="F52" s="56">
        <v>1434</v>
      </c>
      <c r="H52" s="61"/>
      <c r="I52" s="58"/>
      <c r="J52" s="61"/>
      <c r="K52" s="58"/>
      <c r="L52" s="61"/>
      <c r="M52" s="58"/>
      <c r="N52" s="98"/>
    </row>
    <row r="53" spans="1:16" hidden="1" outlineLevel="1" x14ac:dyDescent="0.2">
      <c r="N53" s="98"/>
    </row>
    <row r="54" spans="1:16" collapsed="1" x14ac:dyDescent="0.2">
      <c r="A54" s="138" t="s">
        <v>99</v>
      </c>
      <c r="B54" s="138"/>
      <c r="C54" s="138"/>
      <c r="D54" s="138"/>
      <c r="E54" s="138"/>
      <c r="F54" s="138"/>
      <c r="H54" s="60">
        <v>2014</v>
      </c>
      <c r="I54" s="66">
        <f>F61</f>
        <v>1695</v>
      </c>
      <c r="J54" s="62" t="str">
        <f>A56</f>
        <v>STM RACING</v>
      </c>
      <c r="K54" s="67">
        <f>F56</f>
        <v>1328</v>
      </c>
      <c r="L54" s="64" t="str">
        <f>A57</f>
        <v>ISA RACING</v>
      </c>
      <c r="M54" s="67">
        <f>F57</f>
        <v>1289</v>
      </c>
      <c r="N54" s="10">
        <f>COUNT(F56:F61)-1</f>
        <v>5</v>
      </c>
      <c r="O54" s="65">
        <f>K54-M54</f>
        <v>39</v>
      </c>
      <c r="P54" s="65">
        <f>I54-K54</f>
        <v>367</v>
      </c>
    </row>
    <row r="55" spans="1:16" hidden="1" outlineLevel="1" x14ac:dyDescent="0.2">
      <c r="A55" s="5" t="s">
        <v>7</v>
      </c>
      <c r="B55" s="5" t="s">
        <v>8</v>
      </c>
      <c r="C55" s="5" t="s">
        <v>9</v>
      </c>
      <c r="D55" s="5" t="s">
        <v>10</v>
      </c>
      <c r="E55" s="5" t="s">
        <v>11</v>
      </c>
      <c r="F55" s="5" t="s">
        <v>12</v>
      </c>
      <c r="H55" s="61"/>
      <c r="I55" s="58"/>
      <c r="J55" s="61"/>
      <c r="K55" s="58"/>
      <c r="L55" s="61"/>
      <c r="M55" s="58"/>
      <c r="N55" s="7"/>
    </row>
    <row r="56" spans="1:16" hidden="1" outlineLevel="1" x14ac:dyDescent="0.2">
      <c r="A56" s="8" t="s">
        <v>93</v>
      </c>
      <c r="B56" s="9" t="s">
        <v>14</v>
      </c>
      <c r="C56" s="9" t="s">
        <v>100</v>
      </c>
      <c r="D56" s="9" t="s">
        <v>45</v>
      </c>
      <c r="E56" s="9" t="s">
        <v>21</v>
      </c>
      <c r="F56" s="55">
        <v>1328</v>
      </c>
      <c r="H56" s="61"/>
      <c r="I56" s="58"/>
      <c r="J56" s="61"/>
      <c r="K56" s="58"/>
      <c r="L56" s="61"/>
      <c r="M56" s="58"/>
    </row>
    <row r="57" spans="1:16" hidden="1" outlineLevel="1" x14ac:dyDescent="0.2">
      <c r="A57" s="8" t="s">
        <v>18</v>
      </c>
      <c r="B57" s="9" t="s">
        <v>54</v>
      </c>
      <c r="C57" s="9" t="s">
        <v>100</v>
      </c>
      <c r="D57" s="9" t="s">
        <v>45</v>
      </c>
      <c r="E57" s="9" t="s">
        <v>17</v>
      </c>
      <c r="F57" s="55">
        <v>1289</v>
      </c>
      <c r="H57" s="61"/>
      <c r="I57" s="58"/>
      <c r="J57" s="61"/>
      <c r="K57" s="58"/>
      <c r="L57" s="61"/>
      <c r="M57" s="58"/>
      <c r="N57" s="7"/>
    </row>
    <row r="58" spans="1:16" hidden="1" outlineLevel="1" x14ac:dyDescent="0.2">
      <c r="A58" s="8" t="s">
        <v>13</v>
      </c>
      <c r="B58" s="9" t="s">
        <v>19</v>
      </c>
      <c r="C58" s="9" t="s">
        <v>101</v>
      </c>
      <c r="D58" s="9" t="s">
        <v>45</v>
      </c>
      <c r="E58" s="9" t="s">
        <v>21</v>
      </c>
      <c r="F58" s="55">
        <v>1169</v>
      </c>
      <c r="H58" s="61"/>
      <c r="I58" s="58"/>
      <c r="J58" s="61"/>
      <c r="K58" s="58"/>
      <c r="L58" s="61"/>
      <c r="M58" s="58"/>
      <c r="N58" s="7"/>
    </row>
    <row r="59" spans="1:16" hidden="1" outlineLevel="1" x14ac:dyDescent="0.2">
      <c r="A59" s="8" t="s">
        <v>25</v>
      </c>
      <c r="B59" s="9" t="s">
        <v>26</v>
      </c>
      <c r="C59" s="9" t="s">
        <v>102</v>
      </c>
      <c r="D59" s="9" t="s">
        <v>41</v>
      </c>
      <c r="E59" s="9" t="s">
        <v>21</v>
      </c>
      <c r="F59" s="55">
        <v>972</v>
      </c>
      <c r="H59" s="61"/>
      <c r="I59" s="58"/>
      <c r="J59" s="61"/>
      <c r="K59" s="58"/>
      <c r="L59" s="61"/>
      <c r="M59" s="58"/>
      <c r="N59" s="7"/>
    </row>
    <row r="60" spans="1:16" hidden="1" outlineLevel="1" x14ac:dyDescent="0.2">
      <c r="A60" s="8" t="s">
        <v>32</v>
      </c>
      <c r="B60" s="9" t="s">
        <v>14</v>
      </c>
      <c r="C60" s="9" t="s">
        <v>100</v>
      </c>
      <c r="D60" s="9" t="s">
        <v>43</v>
      </c>
      <c r="E60" s="9" t="s">
        <v>21</v>
      </c>
      <c r="F60" s="55">
        <v>843</v>
      </c>
      <c r="H60" s="61"/>
      <c r="I60" s="58"/>
      <c r="J60" s="61"/>
      <c r="K60" s="58"/>
      <c r="L60" s="61"/>
      <c r="M60" s="58"/>
      <c r="N60" s="7"/>
    </row>
    <row r="61" spans="1:16" hidden="1" outlineLevel="1" x14ac:dyDescent="0.2">
      <c r="A61" s="11" t="s">
        <v>39</v>
      </c>
      <c r="B61" s="12" t="s">
        <v>104</v>
      </c>
      <c r="C61" s="12" t="s">
        <v>100</v>
      </c>
      <c r="D61" s="12" t="s">
        <v>45</v>
      </c>
      <c r="E61" s="12" t="s">
        <v>103</v>
      </c>
      <c r="F61" s="56">
        <v>1695</v>
      </c>
      <c r="H61" s="61"/>
      <c r="I61" s="58"/>
      <c r="J61" s="61"/>
      <c r="K61" s="58"/>
      <c r="L61" s="61"/>
      <c r="M61" s="58"/>
      <c r="N61" s="7"/>
    </row>
    <row r="62" spans="1:16" hidden="1" outlineLevel="1" x14ac:dyDescent="0.2"/>
    <row r="63" spans="1:16" collapsed="1" x14ac:dyDescent="0.2">
      <c r="A63" s="138" t="s">
        <v>106</v>
      </c>
      <c r="B63" s="138"/>
      <c r="C63" s="138"/>
      <c r="D63" s="138"/>
      <c r="E63" s="138"/>
      <c r="F63" s="138"/>
      <c r="H63" s="60">
        <v>2015</v>
      </c>
      <c r="I63" s="66">
        <f>F70</f>
        <v>1574</v>
      </c>
      <c r="J63" s="62" t="str">
        <f>A65</f>
        <v>STM RACING</v>
      </c>
      <c r="K63" s="67">
        <f>F65</f>
        <v>1574</v>
      </c>
      <c r="L63" s="64" t="str">
        <f>A66</f>
        <v>MAM RACING</v>
      </c>
      <c r="M63" s="67">
        <f>F66</f>
        <v>1549</v>
      </c>
      <c r="N63" s="10">
        <f>COUNT(F65:F70)-1</f>
        <v>5</v>
      </c>
      <c r="O63" s="65">
        <f>K63-M63</f>
        <v>25</v>
      </c>
      <c r="P63" s="65">
        <f>I63-K63</f>
        <v>0</v>
      </c>
    </row>
    <row r="64" spans="1:16" hidden="1" outlineLevel="1" x14ac:dyDescent="0.2">
      <c r="A64" s="5" t="s">
        <v>7</v>
      </c>
      <c r="B64" s="5" t="s">
        <v>8</v>
      </c>
      <c r="C64" s="5" t="s">
        <v>9</v>
      </c>
      <c r="D64" s="5" t="s">
        <v>10</v>
      </c>
      <c r="E64" s="5" t="s">
        <v>11</v>
      </c>
      <c r="F64" s="5" t="s">
        <v>12</v>
      </c>
      <c r="H64" s="61"/>
      <c r="I64" s="58"/>
      <c r="J64" s="61"/>
      <c r="K64" s="58"/>
      <c r="L64" s="61"/>
      <c r="M64" s="58"/>
      <c r="N64" s="7"/>
    </row>
    <row r="65" spans="1:16" hidden="1" outlineLevel="1" x14ac:dyDescent="0.2">
      <c r="A65" s="8" t="s">
        <v>93</v>
      </c>
      <c r="B65" s="9" t="s">
        <v>19</v>
      </c>
      <c r="C65" s="9" t="s">
        <v>107</v>
      </c>
      <c r="D65" s="9" t="s">
        <v>45</v>
      </c>
      <c r="E65" s="9" t="s">
        <v>103</v>
      </c>
      <c r="F65" s="55">
        <v>1574</v>
      </c>
      <c r="H65" s="61"/>
      <c r="I65" s="58"/>
      <c r="J65" s="61"/>
      <c r="K65" s="58"/>
      <c r="L65" s="61"/>
      <c r="M65" s="58"/>
    </row>
    <row r="66" spans="1:16" hidden="1" outlineLevel="1" x14ac:dyDescent="0.2">
      <c r="A66" s="8" t="s">
        <v>32</v>
      </c>
      <c r="B66" s="9" t="s">
        <v>101</v>
      </c>
      <c r="C66" s="9" t="s">
        <v>108</v>
      </c>
      <c r="D66" s="9" t="s">
        <v>45</v>
      </c>
      <c r="E66" s="9" t="s">
        <v>103</v>
      </c>
      <c r="F66" s="55">
        <v>1549</v>
      </c>
      <c r="H66" s="61"/>
      <c r="I66" s="58"/>
      <c r="J66" s="61"/>
      <c r="K66" s="58"/>
      <c r="L66" s="61"/>
      <c r="M66" s="58"/>
      <c r="N66" s="7"/>
    </row>
    <row r="67" spans="1:16" hidden="1" outlineLevel="1" x14ac:dyDescent="0.2">
      <c r="A67" s="8" t="s">
        <v>18</v>
      </c>
      <c r="B67" s="9" t="s">
        <v>34</v>
      </c>
      <c r="C67" s="9" t="s">
        <v>107</v>
      </c>
      <c r="D67" s="9" t="s">
        <v>45</v>
      </c>
      <c r="E67" s="9" t="s">
        <v>17</v>
      </c>
      <c r="F67" s="55">
        <v>1274</v>
      </c>
      <c r="H67" s="61"/>
      <c r="I67" s="58"/>
      <c r="J67" s="61"/>
      <c r="K67" s="58"/>
      <c r="L67" s="61"/>
      <c r="M67" s="58"/>
      <c r="N67" s="7"/>
    </row>
    <row r="68" spans="1:16" hidden="1" outlineLevel="1" x14ac:dyDescent="0.2">
      <c r="A68" s="8" t="s">
        <v>25</v>
      </c>
      <c r="B68" s="9" t="s">
        <v>14</v>
      </c>
      <c r="C68" s="9" t="s">
        <v>108</v>
      </c>
      <c r="D68" s="9" t="s">
        <v>45</v>
      </c>
      <c r="E68" s="9" t="s">
        <v>21</v>
      </c>
      <c r="F68" s="55">
        <v>1216</v>
      </c>
      <c r="H68" s="61"/>
      <c r="I68" s="58"/>
      <c r="J68" s="61"/>
      <c r="K68" s="58"/>
      <c r="L68" s="61"/>
      <c r="M68" s="58"/>
      <c r="N68" s="7"/>
    </row>
    <row r="69" spans="1:16" hidden="1" outlineLevel="1" x14ac:dyDescent="0.2">
      <c r="A69" s="8" t="s">
        <v>109</v>
      </c>
      <c r="B69" s="9" t="s">
        <v>110</v>
      </c>
      <c r="C69" s="9" t="s">
        <v>19</v>
      </c>
      <c r="D69" s="9" t="s">
        <v>45</v>
      </c>
      <c r="E69" s="9" t="s">
        <v>111</v>
      </c>
      <c r="F69" s="55">
        <v>889</v>
      </c>
      <c r="H69" s="61"/>
      <c r="I69" s="58"/>
      <c r="J69" s="61"/>
      <c r="K69" s="58"/>
      <c r="L69" s="61"/>
      <c r="M69" s="58"/>
      <c r="N69" s="7"/>
    </row>
    <row r="70" spans="1:16" hidden="1" outlineLevel="1" x14ac:dyDescent="0.2">
      <c r="A70" s="11" t="s">
        <v>39</v>
      </c>
      <c r="B70" s="12" t="s">
        <v>19</v>
      </c>
      <c r="C70" s="12" t="s">
        <v>107</v>
      </c>
      <c r="D70" s="12" t="s">
        <v>45</v>
      </c>
      <c r="E70" s="12" t="s">
        <v>103</v>
      </c>
      <c r="F70" s="56">
        <v>1574</v>
      </c>
      <c r="H70" s="61"/>
      <c r="I70" s="58"/>
      <c r="J70" s="61"/>
      <c r="K70" s="58"/>
      <c r="L70" s="61"/>
      <c r="M70" s="58"/>
      <c r="N70" s="7"/>
    </row>
    <row r="71" spans="1:16" hidden="1" outlineLevel="1" x14ac:dyDescent="0.2"/>
    <row r="72" spans="1:16" collapsed="1" x14ac:dyDescent="0.2">
      <c r="A72" s="138" t="s">
        <v>112</v>
      </c>
      <c r="B72" s="138"/>
      <c r="C72" s="138"/>
      <c r="D72" s="138"/>
      <c r="E72" s="138"/>
      <c r="F72" s="138"/>
      <c r="H72" s="60">
        <v>2016</v>
      </c>
      <c r="I72" s="66">
        <f>F81</f>
        <v>1735</v>
      </c>
      <c r="J72" s="64" t="s">
        <v>118</v>
      </c>
      <c r="K72" s="67">
        <f>F74</f>
        <v>1735</v>
      </c>
      <c r="L72" s="64" t="str">
        <f>A76</f>
        <v>MCL RACING</v>
      </c>
      <c r="M72" s="67">
        <f>F76</f>
        <v>1591</v>
      </c>
      <c r="N72" s="100">
        <f>COUNT(F74:F81)-1</f>
        <v>7</v>
      </c>
      <c r="O72" s="65">
        <f>K72-M72</f>
        <v>144</v>
      </c>
      <c r="P72" s="65">
        <f>I72-K72</f>
        <v>0</v>
      </c>
    </row>
    <row r="73" spans="1:16" hidden="1" outlineLevel="1" x14ac:dyDescent="0.2">
      <c r="A73" s="5" t="s">
        <v>7</v>
      </c>
      <c r="B73" s="5" t="s">
        <v>8</v>
      </c>
      <c r="C73" s="5" t="s">
        <v>9</v>
      </c>
      <c r="D73" s="5" t="s">
        <v>10</v>
      </c>
      <c r="E73" s="5" t="s">
        <v>11</v>
      </c>
      <c r="F73" s="5" t="s">
        <v>12</v>
      </c>
      <c r="H73" s="61"/>
      <c r="I73" s="58"/>
      <c r="J73" s="61"/>
      <c r="K73" s="58"/>
      <c r="L73" s="61"/>
      <c r="M73" s="58"/>
      <c r="N73" s="7"/>
    </row>
    <row r="74" spans="1:16" hidden="1" outlineLevel="1" x14ac:dyDescent="0.2">
      <c r="A74" s="8" t="s">
        <v>32</v>
      </c>
      <c r="B74" s="9" t="s">
        <v>108</v>
      </c>
      <c r="C74" s="9" t="s">
        <v>114</v>
      </c>
      <c r="D74" s="9" t="s">
        <v>45</v>
      </c>
      <c r="E74" s="9" t="s">
        <v>103</v>
      </c>
      <c r="F74" s="55">
        <v>1735</v>
      </c>
      <c r="H74" s="61"/>
      <c r="I74" s="58"/>
      <c r="J74" s="61"/>
      <c r="K74" s="58"/>
      <c r="L74" s="61"/>
      <c r="M74" s="58"/>
    </row>
    <row r="75" spans="1:16" hidden="1" outlineLevel="1" x14ac:dyDescent="0.2">
      <c r="A75" s="8" t="s">
        <v>93</v>
      </c>
      <c r="B75" s="9" t="s">
        <v>108</v>
      </c>
      <c r="C75" s="9" t="s">
        <v>114</v>
      </c>
      <c r="D75" s="9" t="s">
        <v>45</v>
      </c>
      <c r="E75" s="9" t="s">
        <v>103</v>
      </c>
      <c r="F75" s="55">
        <v>1735</v>
      </c>
      <c r="H75" s="61"/>
      <c r="I75" s="58"/>
      <c r="J75" s="61"/>
      <c r="K75" s="58"/>
      <c r="L75" s="61"/>
      <c r="M75" s="58"/>
      <c r="N75" s="7"/>
    </row>
    <row r="76" spans="1:16" hidden="1" outlineLevel="1" x14ac:dyDescent="0.2">
      <c r="A76" s="8" t="s">
        <v>109</v>
      </c>
      <c r="B76" s="9" t="s">
        <v>100</v>
      </c>
      <c r="C76" s="9" t="s">
        <v>37</v>
      </c>
      <c r="D76" s="9" t="s">
        <v>45</v>
      </c>
      <c r="E76" s="9" t="s">
        <v>103</v>
      </c>
      <c r="F76" s="55">
        <v>1591</v>
      </c>
      <c r="H76" s="61"/>
      <c r="I76" s="58"/>
      <c r="J76" s="61"/>
      <c r="K76" s="58"/>
      <c r="L76" s="61"/>
      <c r="M76" s="58"/>
      <c r="N76" s="7"/>
    </row>
    <row r="77" spans="1:16" hidden="1" outlineLevel="1" x14ac:dyDescent="0.2">
      <c r="A77" s="8" t="s">
        <v>13</v>
      </c>
      <c r="B77" s="9" t="s">
        <v>14</v>
      </c>
      <c r="C77" s="9" t="s">
        <v>100</v>
      </c>
      <c r="D77" s="9" t="s">
        <v>45</v>
      </c>
      <c r="E77" s="9" t="s">
        <v>116</v>
      </c>
      <c r="F77" s="55">
        <v>1452</v>
      </c>
      <c r="H77" s="61"/>
      <c r="I77" s="58"/>
      <c r="J77" s="61"/>
      <c r="K77" s="58"/>
      <c r="L77" s="61"/>
      <c r="M77" s="58"/>
      <c r="N77" s="7"/>
    </row>
    <row r="78" spans="1:16" hidden="1" outlineLevel="1" x14ac:dyDescent="0.2">
      <c r="A78" s="8" t="s">
        <v>18</v>
      </c>
      <c r="B78" s="9" t="s">
        <v>104</v>
      </c>
      <c r="C78" s="9" t="s">
        <v>115</v>
      </c>
      <c r="D78" s="9" t="s">
        <v>45</v>
      </c>
      <c r="E78" s="9" t="s">
        <v>17</v>
      </c>
      <c r="F78" s="55">
        <v>1419</v>
      </c>
      <c r="H78" s="61"/>
      <c r="I78" s="58"/>
      <c r="J78" s="61"/>
      <c r="K78" s="58"/>
      <c r="L78" s="61"/>
      <c r="M78" s="58"/>
      <c r="N78" s="7"/>
    </row>
    <row r="79" spans="1:16" hidden="1" outlineLevel="1" x14ac:dyDescent="0.2">
      <c r="A79" s="8" t="s">
        <v>95</v>
      </c>
      <c r="B79" s="9" t="s">
        <v>37</v>
      </c>
      <c r="C79" s="9" t="s">
        <v>107</v>
      </c>
      <c r="D79" s="9" t="s">
        <v>45</v>
      </c>
      <c r="E79" s="9" t="s">
        <v>17</v>
      </c>
      <c r="F79" s="55">
        <v>1263</v>
      </c>
      <c r="H79" s="61"/>
      <c r="I79" s="58"/>
      <c r="J79" s="61"/>
      <c r="K79" s="58"/>
      <c r="L79" s="61"/>
      <c r="M79" s="58"/>
      <c r="N79" s="7"/>
    </row>
    <row r="80" spans="1:16" hidden="1" outlineLevel="1" x14ac:dyDescent="0.2">
      <c r="A80" s="8" t="s">
        <v>25</v>
      </c>
      <c r="B80" s="9" t="s">
        <v>26</v>
      </c>
      <c r="C80" s="9" t="s">
        <v>113</v>
      </c>
      <c r="D80" s="9" t="s">
        <v>43</v>
      </c>
      <c r="E80" s="9" t="s">
        <v>117</v>
      </c>
      <c r="F80" s="55">
        <v>787</v>
      </c>
      <c r="H80" s="61"/>
      <c r="I80" s="58"/>
      <c r="J80" s="61"/>
      <c r="K80" s="58"/>
      <c r="L80" s="61"/>
      <c r="M80" s="58"/>
      <c r="N80" s="7"/>
    </row>
    <row r="81" spans="1:16" hidden="1" outlineLevel="1" x14ac:dyDescent="0.2">
      <c r="A81" s="11" t="s">
        <v>39</v>
      </c>
      <c r="B81" s="12" t="s">
        <v>108</v>
      </c>
      <c r="C81" s="12" t="s">
        <v>114</v>
      </c>
      <c r="D81" s="12" t="s">
        <v>45</v>
      </c>
      <c r="E81" s="12" t="s">
        <v>103</v>
      </c>
      <c r="F81" s="56">
        <v>1735</v>
      </c>
      <c r="H81" s="61"/>
      <c r="I81" s="58"/>
      <c r="J81" s="61"/>
      <c r="K81" s="58"/>
      <c r="L81" s="61"/>
      <c r="M81" s="58"/>
      <c r="N81" s="7"/>
    </row>
    <row r="82" spans="1:16" hidden="1" outlineLevel="1" x14ac:dyDescent="0.2"/>
    <row r="83" spans="1:16" collapsed="1" x14ac:dyDescent="0.2">
      <c r="A83" s="138" t="s">
        <v>119</v>
      </c>
      <c r="B83" s="138"/>
      <c r="C83" s="138"/>
      <c r="D83" s="138"/>
      <c r="E83" s="138"/>
      <c r="F83" s="138"/>
      <c r="H83" s="60">
        <v>2017</v>
      </c>
      <c r="I83" s="66">
        <f>F91</f>
        <v>1463</v>
      </c>
      <c r="J83" s="64" t="str">
        <f>A85</f>
        <v>MAM RACING</v>
      </c>
      <c r="K83" s="67">
        <f>F85</f>
        <v>1436</v>
      </c>
      <c r="L83" s="64" t="str">
        <f>A86</f>
        <v>RHA RACING</v>
      </c>
      <c r="M83" s="67">
        <f>F86</f>
        <v>1428</v>
      </c>
      <c r="N83" s="100">
        <f>COUNT(F85:F91)-1</f>
        <v>6</v>
      </c>
      <c r="O83" s="65">
        <f>K83-M83</f>
        <v>8</v>
      </c>
      <c r="P83" s="65">
        <f>I83-K83</f>
        <v>27</v>
      </c>
    </row>
    <row r="84" spans="1:16" hidden="1" outlineLevel="1" x14ac:dyDescent="0.2">
      <c r="A84" s="5" t="s">
        <v>7</v>
      </c>
      <c r="B84" s="5" t="s">
        <v>8</v>
      </c>
      <c r="C84" s="5" t="s">
        <v>9</v>
      </c>
      <c r="D84" s="5" t="s">
        <v>10</v>
      </c>
      <c r="E84" s="5" t="s">
        <v>11</v>
      </c>
      <c r="F84" s="5" t="s">
        <v>12</v>
      </c>
      <c r="H84" s="61"/>
      <c r="I84" s="58"/>
      <c r="J84" s="61"/>
      <c r="K84" s="58"/>
      <c r="L84" s="61"/>
      <c r="M84" s="58"/>
      <c r="N84" s="7"/>
    </row>
    <row r="85" spans="1:16" hidden="1" outlineLevel="1" x14ac:dyDescent="0.2">
      <c r="A85" s="8" t="s">
        <v>32</v>
      </c>
      <c r="B85" s="9" t="s">
        <v>121</v>
      </c>
      <c r="C85" s="9" t="s">
        <v>123</v>
      </c>
      <c r="D85" s="9" t="s">
        <v>45</v>
      </c>
      <c r="E85" s="9" t="s">
        <v>103</v>
      </c>
      <c r="F85" s="55">
        <v>1436</v>
      </c>
      <c r="H85" s="61"/>
      <c r="I85" s="58"/>
      <c r="J85" s="61"/>
      <c r="K85" s="58"/>
      <c r="L85" s="61"/>
      <c r="M85" s="58"/>
    </row>
    <row r="86" spans="1:16" hidden="1" outlineLevel="1" x14ac:dyDescent="0.2">
      <c r="A86" s="8" t="s">
        <v>13</v>
      </c>
      <c r="B86" s="9" t="s">
        <v>122</v>
      </c>
      <c r="C86" s="9" t="s">
        <v>123</v>
      </c>
      <c r="D86" s="9" t="s">
        <v>45</v>
      </c>
      <c r="E86" s="9" t="s">
        <v>116</v>
      </c>
      <c r="F86" s="55">
        <v>1428</v>
      </c>
      <c r="H86" s="61"/>
      <c r="I86" s="58"/>
      <c r="J86" s="61"/>
      <c r="K86" s="58"/>
      <c r="L86" s="61"/>
      <c r="M86" s="58"/>
      <c r="N86" s="7"/>
    </row>
    <row r="87" spans="1:16" hidden="1" outlineLevel="1" x14ac:dyDescent="0.2">
      <c r="A87" s="8" t="s">
        <v>109</v>
      </c>
      <c r="B87" s="9" t="s">
        <v>121</v>
      </c>
      <c r="C87" s="9" t="s">
        <v>124</v>
      </c>
      <c r="D87" s="9" t="s">
        <v>45</v>
      </c>
      <c r="E87" s="9" t="s">
        <v>103</v>
      </c>
      <c r="F87" s="55">
        <v>1389</v>
      </c>
      <c r="H87" s="61"/>
      <c r="I87" s="58"/>
      <c r="J87" s="61"/>
      <c r="K87" s="58"/>
      <c r="L87" s="61"/>
      <c r="M87" s="58"/>
      <c r="N87" s="7"/>
    </row>
    <row r="88" spans="1:16" hidden="1" outlineLevel="1" x14ac:dyDescent="0.2">
      <c r="A88" s="8" t="s">
        <v>120</v>
      </c>
      <c r="B88" s="9" t="s">
        <v>122</v>
      </c>
      <c r="C88" s="9" t="s">
        <v>124</v>
      </c>
      <c r="D88" s="9" t="s">
        <v>43</v>
      </c>
      <c r="E88" s="9" t="s">
        <v>17</v>
      </c>
      <c r="F88" s="55">
        <v>1389</v>
      </c>
      <c r="H88" s="61"/>
      <c r="I88" s="58"/>
      <c r="J88" s="61"/>
      <c r="K88" s="58"/>
      <c r="L88" s="61"/>
      <c r="M88" s="58"/>
      <c r="N88" s="7"/>
    </row>
    <row r="89" spans="1:16" hidden="1" outlineLevel="1" x14ac:dyDescent="0.2">
      <c r="A89" s="8" t="s">
        <v>95</v>
      </c>
      <c r="B89" s="9" t="s">
        <v>107</v>
      </c>
      <c r="C89" s="9" t="s">
        <v>110</v>
      </c>
      <c r="D89" s="9" t="s">
        <v>45</v>
      </c>
      <c r="E89" s="9" t="s">
        <v>17</v>
      </c>
      <c r="F89" s="55">
        <v>1244</v>
      </c>
      <c r="H89" s="61"/>
      <c r="I89" s="58"/>
      <c r="J89" s="61"/>
      <c r="K89" s="58"/>
      <c r="L89" s="61"/>
      <c r="M89" s="58"/>
      <c r="N89" s="7"/>
    </row>
    <row r="90" spans="1:16" hidden="1" outlineLevel="1" x14ac:dyDescent="0.2">
      <c r="A90" s="8" t="s">
        <v>25</v>
      </c>
      <c r="B90" s="9" t="s">
        <v>14</v>
      </c>
      <c r="C90" s="9" t="s">
        <v>124</v>
      </c>
      <c r="D90" s="9" t="s">
        <v>45</v>
      </c>
      <c r="E90" s="9" t="s">
        <v>111</v>
      </c>
      <c r="F90" s="55">
        <v>1055</v>
      </c>
      <c r="H90" s="61"/>
      <c r="I90" s="58"/>
      <c r="J90" s="61"/>
      <c r="K90" s="58"/>
      <c r="L90" s="61"/>
      <c r="M90" s="58"/>
      <c r="N90" s="7"/>
    </row>
    <row r="91" spans="1:16" hidden="1" outlineLevel="1" x14ac:dyDescent="0.2">
      <c r="A91" s="11" t="s">
        <v>39</v>
      </c>
      <c r="B91" s="12" t="s">
        <v>123</v>
      </c>
      <c r="C91" s="12" t="s">
        <v>124</v>
      </c>
      <c r="D91" s="12" t="s">
        <v>45</v>
      </c>
      <c r="E91" s="12" t="s">
        <v>103</v>
      </c>
      <c r="F91" s="56">
        <v>1463</v>
      </c>
      <c r="H91" s="61"/>
      <c r="I91" s="58"/>
      <c r="J91" s="61"/>
      <c r="K91" s="58"/>
      <c r="L91" s="61"/>
      <c r="M91" s="58"/>
      <c r="N91" s="7"/>
    </row>
    <row r="92" spans="1:16" hidden="1" outlineLevel="1" x14ac:dyDescent="0.2"/>
    <row r="93" spans="1:16" collapsed="1" x14ac:dyDescent="0.2">
      <c r="A93" s="138" t="s">
        <v>125</v>
      </c>
      <c r="B93" s="138"/>
      <c r="C93" s="138"/>
      <c r="D93" s="138"/>
      <c r="E93" s="138"/>
      <c r="F93" s="138"/>
      <c r="H93" s="60">
        <v>2018</v>
      </c>
      <c r="I93" s="66">
        <f>F102</f>
        <v>1405</v>
      </c>
      <c r="J93" s="64" t="str">
        <f>A95</f>
        <v>IRS RACING</v>
      </c>
      <c r="K93" s="67">
        <f>F95</f>
        <v>1364</v>
      </c>
      <c r="L93" s="64" t="str">
        <f>A96</f>
        <v>TOM RACING</v>
      </c>
      <c r="M93" s="67">
        <f>F96</f>
        <v>1352</v>
      </c>
      <c r="N93" s="100">
        <f>COUNT(F95:F102)-1</f>
        <v>7</v>
      </c>
      <c r="O93" s="65">
        <f>K93-M93</f>
        <v>12</v>
      </c>
      <c r="P93" s="65">
        <f>I93-K93</f>
        <v>41</v>
      </c>
    </row>
    <row r="94" spans="1:16" hidden="1" outlineLevel="1" x14ac:dyDescent="0.2">
      <c r="A94" s="5" t="s">
        <v>7</v>
      </c>
      <c r="B94" s="5" t="s">
        <v>8</v>
      </c>
      <c r="C94" s="5" t="s">
        <v>9</v>
      </c>
      <c r="D94" s="5" t="s">
        <v>10</v>
      </c>
      <c r="E94" s="5" t="s">
        <v>11</v>
      </c>
      <c r="F94" s="5" t="s">
        <v>12</v>
      </c>
      <c r="H94" s="61"/>
      <c r="I94" s="58"/>
      <c r="J94" s="61"/>
      <c r="K94" s="58"/>
      <c r="L94" s="61"/>
      <c r="M94" s="58"/>
      <c r="N94" s="7"/>
    </row>
    <row r="95" spans="1:16" hidden="1" outlineLevel="1" x14ac:dyDescent="0.2">
      <c r="A95" s="8" t="s">
        <v>95</v>
      </c>
      <c r="B95" s="9" t="s">
        <v>37</v>
      </c>
      <c r="C95" s="9" t="s">
        <v>127</v>
      </c>
      <c r="D95" s="9" t="s">
        <v>45</v>
      </c>
      <c r="E95" s="9" t="s">
        <v>103</v>
      </c>
      <c r="F95" s="55">
        <v>1364</v>
      </c>
      <c r="H95" s="61"/>
      <c r="I95" s="58"/>
      <c r="J95" s="61"/>
      <c r="K95" s="58"/>
      <c r="L95" s="61"/>
      <c r="M95" s="58"/>
    </row>
    <row r="96" spans="1:16" hidden="1" outlineLevel="1" x14ac:dyDescent="0.2">
      <c r="A96" s="8" t="s">
        <v>120</v>
      </c>
      <c r="B96" s="9" t="s">
        <v>121</v>
      </c>
      <c r="C96" s="9" t="s">
        <v>128</v>
      </c>
      <c r="D96" s="9" t="s">
        <v>45</v>
      </c>
      <c r="E96" s="9" t="s">
        <v>103</v>
      </c>
      <c r="F96" s="55">
        <v>1352</v>
      </c>
      <c r="H96" s="61"/>
      <c r="I96" s="58"/>
      <c r="J96" s="61"/>
      <c r="K96" s="58"/>
      <c r="L96" s="61"/>
      <c r="M96" s="58"/>
      <c r="N96" s="7"/>
    </row>
    <row r="97" spans="1:16" hidden="1" outlineLevel="1" x14ac:dyDescent="0.2">
      <c r="A97" s="8" t="s">
        <v>32</v>
      </c>
      <c r="B97" s="9" t="s">
        <v>85</v>
      </c>
      <c r="C97" s="9" t="s">
        <v>129</v>
      </c>
      <c r="D97" s="9" t="s">
        <v>45</v>
      </c>
      <c r="E97" s="9" t="s">
        <v>103</v>
      </c>
      <c r="F97" s="55">
        <v>1348</v>
      </c>
      <c r="H97" s="61"/>
      <c r="I97" s="58"/>
      <c r="J97" s="61"/>
      <c r="K97" s="58"/>
      <c r="L97" s="61"/>
      <c r="M97" s="58"/>
      <c r="N97" s="7"/>
    </row>
    <row r="98" spans="1:16" hidden="1" outlineLevel="1" x14ac:dyDescent="0.2">
      <c r="A98" s="8" t="s">
        <v>13</v>
      </c>
      <c r="B98" s="9" t="s">
        <v>108</v>
      </c>
      <c r="C98" s="9" t="s">
        <v>129</v>
      </c>
      <c r="D98" s="9" t="s">
        <v>45</v>
      </c>
      <c r="E98" s="9" t="s">
        <v>116</v>
      </c>
      <c r="F98" s="55">
        <v>1324</v>
      </c>
      <c r="H98" s="61"/>
      <c r="I98" s="58"/>
      <c r="J98" s="61"/>
      <c r="K98" s="58"/>
      <c r="L98" s="61"/>
      <c r="M98" s="58"/>
      <c r="N98" s="7"/>
    </row>
    <row r="99" spans="1:16" hidden="1" outlineLevel="1" x14ac:dyDescent="0.2">
      <c r="A99" s="8" t="s">
        <v>126</v>
      </c>
      <c r="B99" s="9" t="s">
        <v>108</v>
      </c>
      <c r="C99" s="9" t="s">
        <v>129</v>
      </c>
      <c r="D99" s="9" t="s">
        <v>45</v>
      </c>
      <c r="E99" s="9" t="s">
        <v>116</v>
      </c>
      <c r="F99" s="55">
        <v>1324</v>
      </c>
      <c r="H99" s="61"/>
      <c r="I99" s="58"/>
      <c r="J99" s="61"/>
      <c r="K99" s="58"/>
      <c r="L99" s="61"/>
      <c r="M99" s="58"/>
      <c r="N99" s="7"/>
    </row>
    <row r="100" spans="1:16" hidden="1" outlineLevel="1" x14ac:dyDescent="0.2">
      <c r="A100" s="8" t="s">
        <v>109</v>
      </c>
      <c r="B100" s="9" t="s">
        <v>37</v>
      </c>
      <c r="C100" s="9" t="s">
        <v>85</v>
      </c>
      <c r="D100" s="9" t="s">
        <v>45</v>
      </c>
      <c r="E100" s="9" t="s">
        <v>116</v>
      </c>
      <c r="F100" s="55">
        <v>1161</v>
      </c>
      <c r="H100" s="61"/>
      <c r="I100" s="58"/>
      <c r="J100" s="61"/>
      <c r="K100" s="58"/>
      <c r="L100" s="61"/>
      <c r="M100" s="58"/>
      <c r="N100" s="7"/>
    </row>
    <row r="101" spans="1:16" hidden="1" outlineLevel="1" x14ac:dyDescent="0.2">
      <c r="A101" s="8" t="s">
        <v>25</v>
      </c>
      <c r="B101" s="9" t="s">
        <v>122</v>
      </c>
      <c r="C101" s="9" t="s">
        <v>129</v>
      </c>
      <c r="D101" s="9" t="s">
        <v>45</v>
      </c>
      <c r="E101" s="9" t="s">
        <v>111</v>
      </c>
      <c r="F101" s="55">
        <v>903</v>
      </c>
      <c r="H101" s="61"/>
      <c r="I101" s="58"/>
      <c r="J101" s="61"/>
      <c r="K101" s="58"/>
      <c r="L101" s="61"/>
      <c r="M101" s="58"/>
      <c r="N101" s="7"/>
    </row>
    <row r="102" spans="1:16" hidden="1" outlineLevel="1" x14ac:dyDescent="0.2">
      <c r="A102" s="11" t="s">
        <v>39</v>
      </c>
      <c r="B102" s="12" t="s">
        <v>100</v>
      </c>
      <c r="C102" s="12" t="s">
        <v>130</v>
      </c>
      <c r="D102" s="12" t="s">
        <v>45</v>
      </c>
      <c r="E102" s="12" t="s">
        <v>103</v>
      </c>
      <c r="F102" s="56">
        <v>1405</v>
      </c>
      <c r="H102" s="61"/>
      <c r="I102" s="58"/>
      <c r="J102" s="61"/>
      <c r="K102" s="58"/>
      <c r="L102" s="61"/>
      <c r="M102" s="58"/>
      <c r="N102" s="7"/>
    </row>
    <row r="103" spans="1:16" hidden="1" outlineLevel="1" x14ac:dyDescent="0.2"/>
    <row r="104" spans="1:16" collapsed="1" x14ac:dyDescent="0.2">
      <c r="A104" s="138" t="s">
        <v>132</v>
      </c>
      <c r="B104" s="138"/>
      <c r="C104" s="138"/>
      <c r="D104" s="138"/>
      <c r="E104" s="138"/>
      <c r="F104" s="138"/>
      <c r="H104" s="60">
        <v>2019</v>
      </c>
      <c r="I104" s="66">
        <f>F113</f>
        <v>1665</v>
      </c>
      <c r="J104" s="64" t="s">
        <v>136</v>
      </c>
      <c r="K104" s="67">
        <f>F106</f>
        <v>1622</v>
      </c>
      <c r="L104" s="64" t="str">
        <f>A107</f>
        <v>MAM RACING</v>
      </c>
      <c r="M104" s="67">
        <f>F108</f>
        <v>1599</v>
      </c>
      <c r="N104" s="100">
        <f>COUNT(F106:F113)-1</f>
        <v>7</v>
      </c>
      <c r="O104" s="65">
        <f>K104-M104</f>
        <v>23</v>
      </c>
      <c r="P104" s="65">
        <f>I104-K104</f>
        <v>43</v>
      </c>
    </row>
    <row r="105" spans="1:16" hidden="1" outlineLevel="1" x14ac:dyDescent="0.2">
      <c r="A105" s="5" t="s">
        <v>7</v>
      </c>
      <c r="B105" s="5" t="s">
        <v>8</v>
      </c>
      <c r="C105" s="5" t="s">
        <v>9</v>
      </c>
      <c r="D105" s="5" t="s">
        <v>10</v>
      </c>
      <c r="E105" s="5" t="s">
        <v>11</v>
      </c>
      <c r="F105" s="5" t="s">
        <v>12</v>
      </c>
      <c r="H105" s="61"/>
      <c r="I105" s="58"/>
      <c r="J105" s="61"/>
      <c r="K105" s="58"/>
      <c r="L105" s="61"/>
      <c r="M105" s="58"/>
      <c r="N105" s="7"/>
    </row>
    <row r="106" spans="1:16" hidden="1" outlineLevel="1" x14ac:dyDescent="0.2">
      <c r="A106" s="8" t="s">
        <v>95</v>
      </c>
      <c r="B106" s="9" t="s">
        <v>128</v>
      </c>
      <c r="C106" s="9" t="s">
        <v>133</v>
      </c>
      <c r="D106" s="9" t="s">
        <v>45</v>
      </c>
      <c r="E106" s="9" t="s">
        <v>103</v>
      </c>
      <c r="F106" s="55">
        <v>1622</v>
      </c>
      <c r="H106" s="61"/>
      <c r="I106" s="58"/>
      <c r="J106" s="61"/>
      <c r="K106" s="58"/>
      <c r="L106" s="61"/>
      <c r="M106" s="58"/>
    </row>
    <row r="107" spans="1:16" hidden="1" outlineLevel="1" x14ac:dyDescent="0.2">
      <c r="A107" s="8" t="s">
        <v>32</v>
      </c>
      <c r="B107" s="9" t="s">
        <v>128</v>
      </c>
      <c r="C107" s="9" t="s">
        <v>133</v>
      </c>
      <c r="D107" s="9" t="s">
        <v>45</v>
      </c>
      <c r="E107" s="9" t="s">
        <v>103</v>
      </c>
      <c r="F107" s="55">
        <v>1622</v>
      </c>
      <c r="H107" s="61"/>
      <c r="I107" s="58"/>
      <c r="J107" s="61"/>
      <c r="K107" s="58"/>
      <c r="L107" s="61"/>
      <c r="M107" s="58"/>
      <c r="N107" s="7"/>
    </row>
    <row r="108" spans="1:16" hidden="1" outlineLevel="1" x14ac:dyDescent="0.2">
      <c r="A108" s="8" t="s">
        <v>120</v>
      </c>
      <c r="B108" s="9" t="s">
        <v>130</v>
      </c>
      <c r="C108" s="9" t="s">
        <v>134</v>
      </c>
      <c r="D108" s="9" t="s">
        <v>43</v>
      </c>
      <c r="E108" s="9" t="s">
        <v>103</v>
      </c>
      <c r="F108" s="55">
        <v>1599</v>
      </c>
      <c r="H108" s="61"/>
      <c r="I108" s="58"/>
      <c r="J108" s="61"/>
      <c r="K108" s="58"/>
      <c r="L108" s="61"/>
      <c r="M108" s="58"/>
      <c r="N108" s="7"/>
    </row>
    <row r="109" spans="1:16" hidden="1" outlineLevel="1" x14ac:dyDescent="0.2">
      <c r="A109" s="8" t="s">
        <v>126</v>
      </c>
      <c r="B109" s="9" t="s">
        <v>85</v>
      </c>
      <c r="C109" s="9" t="s">
        <v>134</v>
      </c>
      <c r="D109" s="9" t="s">
        <v>45</v>
      </c>
      <c r="E109" s="9" t="s">
        <v>103</v>
      </c>
      <c r="F109" s="55">
        <v>1578</v>
      </c>
      <c r="H109" s="61"/>
      <c r="I109" s="58"/>
      <c r="J109" s="61"/>
      <c r="K109" s="58"/>
      <c r="L109" s="61"/>
      <c r="M109" s="58"/>
      <c r="N109" s="7"/>
    </row>
    <row r="110" spans="1:16" hidden="1" outlineLevel="1" x14ac:dyDescent="0.2">
      <c r="A110" s="8" t="s">
        <v>25</v>
      </c>
      <c r="B110" s="9" t="s">
        <v>85</v>
      </c>
      <c r="C110" s="9" t="s">
        <v>134</v>
      </c>
      <c r="D110" s="9" t="s">
        <v>45</v>
      </c>
      <c r="E110" s="9" t="s">
        <v>103</v>
      </c>
      <c r="F110" s="55">
        <v>1578</v>
      </c>
      <c r="H110" s="61"/>
      <c r="I110" s="58"/>
      <c r="J110" s="61"/>
      <c r="K110" s="58"/>
      <c r="L110" s="61"/>
      <c r="M110" s="58"/>
      <c r="N110" s="7"/>
    </row>
    <row r="111" spans="1:16" hidden="1" outlineLevel="1" x14ac:dyDescent="0.2">
      <c r="A111" s="8" t="s">
        <v>109</v>
      </c>
      <c r="B111" s="9" t="s">
        <v>130</v>
      </c>
      <c r="C111" s="9" t="s">
        <v>133</v>
      </c>
      <c r="D111" s="9" t="s">
        <v>45</v>
      </c>
      <c r="E111" s="9" t="s">
        <v>17</v>
      </c>
      <c r="F111" s="55">
        <v>1556</v>
      </c>
      <c r="H111" s="61"/>
      <c r="I111" s="58"/>
      <c r="J111" s="61"/>
      <c r="K111" s="58"/>
      <c r="L111" s="61"/>
      <c r="M111" s="58"/>
      <c r="N111" s="7"/>
    </row>
    <row r="112" spans="1:16" hidden="1" outlineLevel="1" x14ac:dyDescent="0.2">
      <c r="A112" s="8" t="s">
        <v>13</v>
      </c>
      <c r="B112" s="9" t="s">
        <v>130</v>
      </c>
      <c r="C112" s="9" t="s">
        <v>124</v>
      </c>
      <c r="D112" s="9" t="s">
        <v>45</v>
      </c>
      <c r="E112" s="9" t="s">
        <v>135</v>
      </c>
      <c r="F112" s="55">
        <v>1441</v>
      </c>
      <c r="H112" s="61"/>
      <c r="I112" s="58"/>
      <c r="J112" s="61"/>
      <c r="K112" s="58"/>
      <c r="L112" s="61"/>
      <c r="M112" s="58"/>
      <c r="N112" s="7"/>
    </row>
    <row r="113" spans="1:16" hidden="1" outlineLevel="1" x14ac:dyDescent="0.2">
      <c r="A113" s="11" t="s">
        <v>39</v>
      </c>
      <c r="B113" s="12" t="s">
        <v>128</v>
      </c>
      <c r="C113" s="12" t="s">
        <v>134</v>
      </c>
      <c r="D113" s="12" t="s">
        <v>45</v>
      </c>
      <c r="E113" s="12" t="s">
        <v>103</v>
      </c>
      <c r="F113" s="56">
        <v>1665</v>
      </c>
      <c r="H113" s="61"/>
      <c r="I113" s="58"/>
      <c r="J113" s="61"/>
      <c r="K113" s="58"/>
      <c r="L113" s="61"/>
      <c r="M113" s="58"/>
      <c r="N113" s="7"/>
    </row>
    <row r="114" spans="1:16" hidden="1" outlineLevel="1" x14ac:dyDescent="0.2"/>
    <row r="115" spans="1:16" collapsed="1" x14ac:dyDescent="0.2">
      <c r="A115" s="138" t="s">
        <v>137</v>
      </c>
      <c r="B115" s="138"/>
      <c r="C115" s="138"/>
      <c r="D115" s="138"/>
      <c r="E115" s="138"/>
      <c r="F115" s="138"/>
      <c r="H115" s="60">
        <v>2020</v>
      </c>
      <c r="I115" s="66">
        <f>F123</f>
        <v>1283</v>
      </c>
      <c r="J115" s="64" t="s">
        <v>95</v>
      </c>
      <c r="K115" s="126">
        <f>F117</f>
        <v>1493</v>
      </c>
      <c r="L115" s="64" t="str">
        <f>A118</f>
        <v>MCL RACING</v>
      </c>
      <c r="M115" s="67">
        <f>F118</f>
        <v>1283</v>
      </c>
      <c r="N115" s="100">
        <f>COUNT(F117:F123)-1</f>
        <v>6</v>
      </c>
      <c r="O115" s="65">
        <f>K115-M115</f>
        <v>210</v>
      </c>
      <c r="P115" s="65">
        <f>I115-K115</f>
        <v>-210</v>
      </c>
    </row>
    <row r="116" spans="1:16" hidden="1" outlineLevel="1" x14ac:dyDescent="0.2">
      <c r="A116" s="5" t="s">
        <v>7</v>
      </c>
      <c r="B116" s="5" t="s">
        <v>8</v>
      </c>
      <c r="C116" s="5" t="s">
        <v>9</v>
      </c>
      <c r="D116" s="5" t="s">
        <v>10</v>
      </c>
      <c r="E116" s="5" t="s">
        <v>11</v>
      </c>
      <c r="F116" s="5" t="s">
        <v>12</v>
      </c>
      <c r="H116" s="61"/>
      <c r="I116" s="58"/>
      <c r="J116" s="61"/>
      <c r="K116" s="58"/>
      <c r="L116" s="61"/>
      <c r="M116" s="58"/>
      <c r="N116" s="7"/>
    </row>
    <row r="117" spans="1:16" hidden="1" outlineLevel="1" x14ac:dyDescent="0.2">
      <c r="A117" s="8" t="s">
        <v>95</v>
      </c>
      <c r="B117" s="9" t="s">
        <v>26</v>
      </c>
      <c r="C117" s="9" t="s">
        <v>138</v>
      </c>
      <c r="D117" s="9" t="s">
        <v>45</v>
      </c>
      <c r="E117" s="9" t="s">
        <v>103</v>
      </c>
      <c r="F117" s="55">
        <v>1493</v>
      </c>
      <c r="H117" s="61"/>
      <c r="I117" s="58"/>
      <c r="J117" s="61"/>
      <c r="K117" s="58"/>
      <c r="L117" s="61"/>
      <c r="M117" s="58"/>
    </row>
    <row r="118" spans="1:16" hidden="1" outlineLevel="1" x14ac:dyDescent="0.2">
      <c r="A118" s="8" t="s">
        <v>109</v>
      </c>
      <c r="B118" s="9" t="s">
        <v>123</v>
      </c>
      <c r="C118" s="9" t="s">
        <v>124</v>
      </c>
      <c r="D118" s="9" t="s">
        <v>45</v>
      </c>
      <c r="E118" s="9" t="s">
        <v>103</v>
      </c>
      <c r="F118" s="55">
        <v>1283</v>
      </c>
      <c r="H118" s="61"/>
      <c r="I118" s="58"/>
      <c r="J118" s="61"/>
      <c r="K118" s="58"/>
      <c r="L118" s="61"/>
      <c r="M118" s="58"/>
      <c r="N118" s="7"/>
    </row>
    <row r="119" spans="1:16" hidden="1" outlineLevel="1" x14ac:dyDescent="0.2">
      <c r="A119" s="8" t="s">
        <v>32</v>
      </c>
      <c r="B119" s="9" t="s">
        <v>123</v>
      </c>
      <c r="C119" s="9" t="s">
        <v>101</v>
      </c>
      <c r="D119" s="9" t="s">
        <v>45</v>
      </c>
      <c r="E119" s="9" t="s">
        <v>103</v>
      </c>
      <c r="F119" s="55">
        <v>1240</v>
      </c>
      <c r="H119" s="61"/>
      <c r="I119" s="58"/>
      <c r="J119" s="61"/>
      <c r="K119" s="58"/>
      <c r="L119" s="61"/>
      <c r="M119" s="58"/>
      <c r="N119" s="7"/>
    </row>
    <row r="120" spans="1:16" hidden="1" outlineLevel="1" x14ac:dyDescent="0.2">
      <c r="A120" s="8" t="s">
        <v>13</v>
      </c>
      <c r="B120" s="9" t="s">
        <v>101</v>
      </c>
      <c r="C120" s="9" t="s">
        <v>123</v>
      </c>
      <c r="D120" s="9" t="s">
        <v>45</v>
      </c>
      <c r="E120" s="9" t="s">
        <v>103</v>
      </c>
      <c r="F120" s="55">
        <v>1240</v>
      </c>
      <c r="H120" s="61"/>
      <c r="I120" s="58"/>
      <c r="J120" s="61"/>
      <c r="K120" s="58"/>
      <c r="L120" s="61"/>
      <c r="M120" s="58"/>
      <c r="N120" s="7"/>
    </row>
    <row r="121" spans="1:16" hidden="1" outlineLevel="1" x14ac:dyDescent="0.2">
      <c r="A121" s="8" t="s">
        <v>126</v>
      </c>
      <c r="B121" s="9" t="s">
        <v>101</v>
      </c>
      <c r="C121" s="9" t="s">
        <v>123</v>
      </c>
      <c r="D121" s="9" t="s">
        <v>45</v>
      </c>
      <c r="E121" s="9" t="s">
        <v>103</v>
      </c>
      <c r="F121" s="55">
        <v>1240</v>
      </c>
      <c r="H121" s="61"/>
      <c r="I121" s="58"/>
      <c r="J121" s="61"/>
      <c r="K121" s="58"/>
      <c r="L121" s="61"/>
      <c r="M121" s="58"/>
      <c r="N121" s="7"/>
    </row>
    <row r="122" spans="1:16" hidden="1" outlineLevel="1" x14ac:dyDescent="0.2">
      <c r="A122" s="8" t="s">
        <v>120</v>
      </c>
      <c r="B122" s="9" t="s">
        <v>124</v>
      </c>
      <c r="C122" s="9" t="s">
        <v>139</v>
      </c>
      <c r="D122" s="9" t="s">
        <v>45</v>
      </c>
      <c r="E122" s="9" t="s">
        <v>103</v>
      </c>
      <c r="F122" s="55">
        <v>1224</v>
      </c>
      <c r="H122" s="61"/>
      <c r="I122" s="58"/>
      <c r="J122" s="61"/>
      <c r="K122" s="58"/>
      <c r="L122" s="61"/>
      <c r="M122" s="58"/>
      <c r="N122" s="7"/>
    </row>
    <row r="123" spans="1:16" hidden="1" outlineLevel="1" x14ac:dyDescent="0.2">
      <c r="A123" s="11" t="s">
        <v>39</v>
      </c>
      <c r="B123" s="12" t="s">
        <v>123</v>
      </c>
      <c r="C123" s="12" t="s">
        <v>124</v>
      </c>
      <c r="D123" s="12" t="s">
        <v>45</v>
      </c>
      <c r="E123" s="12" t="s">
        <v>103</v>
      </c>
      <c r="F123" s="56">
        <v>1283</v>
      </c>
      <c r="H123" s="61"/>
      <c r="I123" s="58"/>
      <c r="J123" s="61"/>
      <c r="K123" s="58"/>
      <c r="L123" s="61"/>
      <c r="M123" s="58"/>
      <c r="N123" s="7"/>
    </row>
    <row r="124" spans="1:16" hidden="1" outlineLevel="1" x14ac:dyDescent="0.2"/>
    <row r="125" spans="1:16" collapsed="1" x14ac:dyDescent="0.2">
      <c r="A125" s="138" t="s">
        <v>140</v>
      </c>
      <c r="B125" s="138"/>
      <c r="C125" s="138"/>
      <c r="D125" s="138"/>
      <c r="E125" s="138"/>
      <c r="F125" s="138"/>
      <c r="H125" s="60">
        <v>2021</v>
      </c>
      <c r="I125" s="66">
        <f>F134</f>
        <v>1440</v>
      </c>
      <c r="J125" s="64" t="str">
        <f>A127</f>
        <v>RHA RACING</v>
      </c>
      <c r="K125" s="127">
        <f>F127</f>
        <v>1440</v>
      </c>
      <c r="L125" s="64" t="str">
        <f>A128</f>
        <v>IRS RACING</v>
      </c>
      <c r="M125" s="67">
        <f>F128</f>
        <v>1416.5</v>
      </c>
      <c r="N125" s="100">
        <f>COUNT(F127:F134)-1</f>
        <v>7</v>
      </c>
      <c r="O125" s="65">
        <f>K125-M125</f>
        <v>23.5</v>
      </c>
      <c r="P125" s="128">
        <f>I125-K125</f>
        <v>0</v>
      </c>
    </row>
    <row r="126" spans="1:16" hidden="1" outlineLevel="1" x14ac:dyDescent="0.2">
      <c r="A126" s="5" t="s">
        <v>7</v>
      </c>
      <c r="B126" s="5" t="s">
        <v>8</v>
      </c>
      <c r="C126" s="5" t="s">
        <v>9</v>
      </c>
      <c r="D126" s="5" t="s">
        <v>10</v>
      </c>
      <c r="E126" s="5" t="s">
        <v>11</v>
      </c>
      <c r="F126" s="5" t="s">
        <v>12</v>
      </c>
      <c r="H126" s="61"/>
      <c r="I126" s="58"/>
      <c r="J126" s="61"/>
      <c r="K126" s="58"/>
      <c r="L126" s="61"/>
      <c r="M126" s="58"/>
      <c r="N126" s="7"/>
    </row>
    <row r="127" spans="1:16" hidden="1" outlineLevel="1" x14ac:dyDescent="0.2">
      <c r="A127" s="8" t="s">
        <v>13</v>
      </c>
      <c r="B127" s="9" t="s">
        <v>37</v>
      </c>
      <c r="C127" s="9" t="s">
        <v>133</v>
      </c>
      <c r="D127" s="9" t="s">
        <v>45</v>
      </c>
      <c r="E127" s="9" t="s">
        <v>135</v>
      </c>
      <c r="F127" s="55">
        <v>1440</v>
      </c>
      <c r="H127" s="61"/>
      <c r="I127" s="58"/>
      <c r="J127" s="61"/>
      <c r="K127" s="58"/>
      <c r="L127" s="61"/>
      <c r="M127" s="58"/>
    </row>
    <row r="128" spans="1:16" hidden="1" outlineLevel="1" x14ac:dyDescent="0.2">
      <c r="A128" s="8" t="s">
        <v>95</v>
      </c>
      <c r="B128" s="9" t="s">
        <v>37</v>
      </c>
      <c r="C128" s="9" t="s">
        <v>107</v>
      </c>
      <c r="D128" s="9" t="s">
        <v>24</v>
      </c>
      <c r="E128" s="9" t="s">
        <v>135</v>
      </c>
      <c r="F128" s="55">
        <v>1416.5</v>
      </c>
      <c r="H128" s="61"/>
      <c r="I128" s="58"/>
      <c r="J128" s="61"/>
      <c r="K128" s="58"/>
      <c r="L128" s="61"/>
      <c r="M128" s="58"/>
      <c r="N128" s="7"/>
    </row>
    <row r="129" spans="1:16" hidden="1" outlineLevel="1" x14ac:dyDescent="0.2">
      <c r="A129" s="8" t="s">
        <v>32</v>
      </c>
      <c r="B129" s="9" t="s">
        <v>37</v>
      </c>
      <c r="C129" s="9" t="s">
        <v>141</v>
      </c>
      <c r="D129" s="9" t="s">
        <v>45</v>
      </c>
      <c r="E129" s="9" t="s">
        <v>103</v>
      </c>
      <c r="F129" s="55">
        <v>1308</v>
      </c>
      <c r="H129" s="61"/>
      <c r="I129" s="58"/>
      <c r="J129" s="61"/>
      <c r="K129" s="58"/>
      <c r="L129" s="61"/>
      <c r="M129" s="58"/>
      <c r="N129" s="7"/>
    </row>
    <row r="130" spans="1:16" hidden="1" outlineLevel="1" x14ac:dyDescent="0.2">
      <c r="A130" s="8" t="s">
        <v>109</v>
      </c>
      <c r="B130" s="9" t="s">
        <v>142</v>
      </c>
      <c r="C130" s="9" t="s">
        <v>14</v>
      </c>
      <c r="D130" s="9" t="s">
        <v>24</v>
      </c>
      <c r="E130" s="9" t="s">
        <v>103</v>
      </c>
      <c r="F130" s="55">
        <v>1274</v>
      </c>
      <c r="H130" s="61"/>
      <c r="I130" s="58"/>
      <c r="J130" s="61"/>
      <c r="K130" s="58"/>
      <c r="L130" s="61"/>
      <c r="M130" s="58"/>
      <c r="N130" s="7"/>
    </row>
    <row r="131" spans="1:16" hidden="1" outlineLevel="1" x14ac:dyDescent="0.2">
      <c r="A131" s="8" t="s">
        <v>126</v>
      </c>
      <c r="B131" s="9" t="s">
        <v>14</v>
      </c>
      <c r="C131" s="9" t="s">
        <v>143</v>
      </c>
      <c r="D131" s="9" t="s">
        <v>45</v>
      </c>
      <c r="E131" s="9" t="s">
        <v>103</v>
      </c>
      <c r="F131" s="55">
        <v>1270</v>
      </c>
      <c r="H131" s="61"/>
      <c r="I131" s="58"/>
      <c r="J131" s="61"/>
      <c r="K131" s="58"/>
      <c r="L131" s="61"/>
      <c r="M131" s="58"/>
      <c r="N131" s="7"/>
    </row>
    <row r="132" spans="1:16" hidden="1" outlineLevel="1" x14ac:dyDescent="0.2">
      <c r="A132" s="8" t="s">
        <v>120</v>
      </c>
      <c r="B132" s="9" t="s">
        <v>14</v>
      </c>
      <c r="C132" s="9" t="s">
        <v>143</v>
      </c>
      <c r="D132" s="9" t="s">
        <v>45</v>
      </c>
      <c r="E132" s="9" t="s">
        <v>103</v>
      </c>
      <c r="F132" s="55">
        <v>1270</v>
      </c>
      <c r="H132" s="61"/>
      <c r="I132" s="58"/>
      <c r="J132" s="61"/>
      <c r="K132" s="58"/>
      <c r="L132" s="61"/>
      <c r="M132" s="58"/>
      <c r="N132" s="7"/>
    </row>
    <row r="133" spans="1:16" hidden="1" outlineLevel="1" x14ac:dyDescent="0.2">
      <c r="A133" s="8" t="s">
        <v>144</v>
      </c>
      <c r="B133" s="9" t="s">
        <v>133</v>
      </c>
      <c r="C133" s="9" t="s">
        <v>142</v>
      </c>
      <c r="D133" s="9" t="s">
        <v>24</v>
      </c>
      <c r="E133" s="9" t="s">
        <v>17</v>
      </c>
      <c r="F133" s="55">
        <v>1101</v>
      </c>
      <c r="H133" s="61"/>
      <c r="I133" s="58"/>
      <c r="J133" s="61"/>
      <c r="K133" s="58"/>
      <c r="L133" s="61"/>
      <c r="M133" s="58"/>
      <c r="N133" s="7"/>
    </row>
    <row r="134" spans="1:16" hidden="1" outlineLevel="1" x14ac:dyDescent="0.2">
      <c r="A134" s="11" t="s">
        <v>39</v>
      </c>
      <c r="B134" s="12" t="s">
        <v>37</v>
      </c>
      <c r="C134" s="12" t="s">
        <v>133</v>
      </c>
      <c r="D134" s="12" t="s">
        <v>45</v>
      </c>
      <c r="E134" s="12" t="s">
        <v>135</v>
      </c>
      <c r="F134" s="56">
        <v>1440</v>
      </c>
      <c r="H134" s="61"/>
      <c r="I134" s="58"/>
      <c r="J134" s="61"/>
      <c r="K134" s="58"/>
      <c r="L134" s="61"/>
      <c r="M134" s="58"/>
      <c r="N134" s="7"/>
    </row>
    <row r="135" spans="1:16" hidden="1" outlineLevel="1" x14ac:dyDescent="0.2"/>
    <row r="136" spans="1:16" collapsed="1" x14ac:dyDescent="0.2">
      <c r="A136" s="138" t="s">
        <v>148</v>
      </c>
      <c r="B136" s="138"/>
      <c r="C136" s="138"/>
      <c r="D136" s="138"/>
      <c r="E136" s="138"/>
      <c r="F136" s="138"/>
      <c r="H136" s="60">
        <v>2022</v>
      </c>
      <c r="I136" s="66">
        <f>F149</f>
        <v>1885</v>
      </c>
      <c r="J136" s="64" t="str">
        <f>A138</f>
        <v>CZA RACING</v>
      </c>
      <c r="K136" s="127">
        <f>F138</f>
        <v>1874</v>
      </c>
      <c r="L136" s="64" t="str">
        <f>A139</f>
        <v>HHH RACING</v>
      </c>
      <c r="M136" s="67">
        <f>F139</f>
        <v>1816</v>
      </c>
      <c r="N136" s="100">
        <f>COUNT(F138:F149)-1</f>
        <v>11</v>
      </c>
      <c r="O136" s="65">
        <f>K136-M136</f>
        <v>58</v>
      </c>
      <c r="P136" s="128">
        <f>I136-K136</f>
        <v>11</v>
      </c>
    </row>
    <row r="137" spans="1:16" hidden="1" outlineLevel="1" x14ac:dyDescent="0.2">
      <c r="A137" s="5" t="s">
        <v>7</v>
      </c>
      <c r="B137" s="5" t="s">
        <v>8</v>
      </c>
      <c r="C137" s="5" t="s">
        <v>9</v>
      </c>
      <c r="D137" s="5" t="s">
        <v>10</v>
      </c>
      <c r="E137" s="5" t="s">
        <v>11</v>
      </c>
      <c r="F137" s="5" t="s">
        <v>12</v>
      </c>
      <c r="H137" s="61"/>
      <c r="I137" s="58"/>
      <c r="J137" s="61"/>
      <c r="K137" s="58"/>
      <c r="L137" s="61"/>
      <c r="M137" s="58"/>
      <c r="N137" s="7"/>
    </row>
    <row r="138" spans="1:16" hidden="1" outlineLevel="1" x14ac:dyDescent="0.2">
      <c r="A138" s="8" t="s">
        <v>149</v>
      </c>
      <c r="B138" s="9" t="s">
        <v>37</v>
      </c>
      <c r="C138" s="9" t="s">
        <v>139</v>
      </c>
      <c r="D138" s="9" t="s">
        <v>24</v>
      </c>
      <c r="E138" s="9" t="s">
        <v>154</v>
      </c>
      <c r="F138" s="55">
        <v>1874</v>
      </c>
      <c r="H138" s="61"/>
      <c r="I138" s="58"/>
      <c r="J138" s="61"/>
      <c r="K138" s="58"/>
      <c r="L138" s="61"/>
      <c r="M138" s="58"/>
    </row>
    <row r="139" spans="1:16" hidden="1" outlineLevel="1" x14ac:dyDescent="0.2">
      <c r="A139" s="8" t="s">
        <v>144</v>
      </c>
      <c r="B139" s="9" t="s">
        <v>128</v>
      </c>
      <c r="C139" s="9" t="s">
        <v>139</v>
      </c>
      <c r="D139" s="9" t="s">
        <v>24</v>
      </c>
      <c r="E139" s="9" t="s">
        <v>154</v>
      </c>
      <c r="F139" s="55">
        <v>1816</v>
      </c>
      <c r="H139" s="61"/>
      <c r="I139" s="58"/>
      <c r="J139" s="61"/>
      <c r="K139" s="58"/>
      <c r="L139" s="61"/>
      <c r="M139" s="58"/>
      <c r="N139" s="7"/>
    </row>
    <row r="140" spans="1:16" hidden="1" outlineLevel="1" x14ac:dyDescent="0.2">
      <c r="A140" s="8" t="s">
        <v>120</v>
      </c>
      <c r="B140" s="9" t="s">
        <v>139</v>
      </c>
      <c r="C140" s="9" t="s">
        <v>37</v>
      </c>
      <c r="D140" s="9" t="s">
        <v>45</v>
      </c>
      <c r="E140" s="9" t="s">
        <v>154</v>
      </c>
      <c r="F140" s="55">
        <v>1631</v>
      </c>
      <c r="H140" s="61"/>
      <c r="I140" s="58"/>
      <c r="J140" s="61"/>
      <c r="K140" s="58"/>
      <c r="L140" s="61"/>
      <c r="M140" s="58"/>
      <c r="N140" s="7"/>
    </row>
    <row r="141" spans="1:16" hidden="1" outlineLevel="1" x14ac:dyDescent="0.2">
      <c r="A141" s="8" t="s">
        <v>150</v>
      </c>
      <c r="B141" s="9" t="s">
        <v>104</v>
      </c>
      <c r="C141" s="9" t="s">
        <v>139</v>
      </c>
      <c r="D141" s="9" t="s">
        <v>43</v>
      </c>
      <c r="E141" s="9" t="s">
        <v>154</v>
      </c>
      <c r="F141" s="55">
        <v>1625</v>
      </c>
      <c r="H141" s="61"/>
      <c r="I141" s="58"/>
      <c r="J141" s="61"/>
      <c r="K141" s="58"/>
      <c r="L141" s="61"/>
      <c r="M141" s="58"/>
      <c r="N141" s="7"/>
    </row>
    <row r="142" spans="1:16" hidden="1" outlineLevel="1" x14ac:dyDescent="0.2">
      <c r="A142" s="8" t="s">
        <v>126</v>
      </c>
      <c r="B142" s="9" t="s">
        <v>139</v>
      </c>
      <c r="C142" s="9" t="s">
        <v>104</v>
      </c>
      <c r="D142" s="9" t="s">
        <v>43</v>
      </c>
      <c r="E142" s="9" t="s">
        <v>154</v>
      </c>
      <c r="F142" s="55">
        <v>1625</v>
      </c>
      <c r="H142" s="61"/>
      <c r="I142" s="58"/>
      <c r="J142" s="61"/>
      <c r="K142" s="58"/>
      <c r="L142" s="61"/>
      <c r="M142" s="58"/>
      <c r="N142" s="7"/>
    </row>
    <row r="143" spans="1:16" hidden="1" outlineLevel="1" x14ac:dyDescent="0.2">
      <c r="A143" s="8" t="s">
        <v>36</v>
      </c>
      <c r="B143" s="9" t="s">
        <v>14</v>
      </c>
      <c r="C143" s="9" t="s">
        <v>139</v>
      </c>
      <c r="D143" s="9" t="s">
        <v>24</v>
      </c>
      <c r="E143" s="9" t="s">
        <v>17</v>
      </c>
      <c r="F143" s="55">
        <v>1625</v>
      </c>
      <c r="H143" s="61"/>
      <c r="I143" s="58"/>
      <c r="J143" s="61"/>
      <c r="K143" s="58"/>
      <c r="L143" s="61"/>
      <c r="M143" s="58"/>
      <c r="N143" s="7"/>
    </row>
    <row r="144" spans="1:16" hidden="1" outlineLevel="1" x14ac:dyDescent="0.2">
      <c r="A144" s="8" t="s">
        <v>32</v>
      </c>
      <c r="B144" s="9" t="s">
        <v>139</v>
      </c>
      <c r="C144" s="9" t="s">
        <v>128</v>
      </c>
      <c r="D144" s="9" t="s">
        <v>43</v>
      </c>
      <c r="E144" s="9" t="s">
        <v>154</v>
      </c>
      <c r="F144" s="55">
        <v>1611</v>
      </c>
      <c r="H144" s="61"/>
      <c r="I144" s="58"/>
      <c r="J144" s="61"/>
      <c r="K144" s="58"/>
      <c r="L144" s="61"/>
      <c r="M144" s="58"/>
      <c r="N144" s="7"/>
    </row>
    <row r="145" spans="1:16" hidden="1" outlineLevel="1" x14ac:dyDescent="0.2">
      <c r="A145" s="8" t="s">
        <v>13</v>
      </c>
      <c r="B145" s="9" t="s">
        <v>100</v>
      </c>
      <c r="C145" s="9" t="s">
        <v>139</v>
      </c>
      <c r="D145" s="9" t="s">
        <v>24</v>
      </c>
      <c r="E145" s="9" t="s">
        <v>103</v>
      </c>
      <c r="F145" s="55">
        <v>1574</v>
      </c>
      <c r="H145" s="61"/>
      <c r="I145" s="58"/>
      <c r="J145" s="61"/>
      <c r="K145" s="58"/>
      <c r="L145" s="61"/>
      <c r="M145" s="58"/>
      <c r="N145" s="7"/>
    </row>
    <row r="146" spans="1:16" hidden="1" outlineLevel="1" x14ac:dyDescent="0.2">
      <c r="A146" s="8" t="s">
        <v>151</v>
      </c>
      <c r="B146" s="9" t="s">
        <v>14</v>
      </c>
      <c r="C146" s="9" t="s">
        <v>155</v>
      </c>
      <c r="D146" s="9" t="s">
        <v>43</v>
      </c>
      <c r="E146" s="9" t="s">
        <v>103</v>
      </c>
      <c r="F146" s="55">
        <v>1113</v>
      </c>
      <c r="H146" s="61"/>
      <c r="I146" s="58"/>
      <c r="J146" s="61"/>
      <c r="K146" s="58"/>
      <c r="L146" s="61"/>
      <c r="M146" s="58"/>
      <c r="N146" s="7"/>
    </row>
    <row r="147" spans="1:16" hidden="1" outlineLevel="1" x14ac:dyDescent="0.2">
      <c r="A147" s="8" t="s">
        <v>95</v>
      </c>
      <c r="B147" s="9" t="s">
        <v>139</v>
      </c>
      <c r="C147" s="9" t="s">
        <v>37</v>
      </c>
      <c r="D147" s="9" t="s">
        <v>156</v>
      </c>
      <c r="E147" s="9" t="s">
        <v>17</v>
      </c>
      <c r="F147" s="55">
        <v>1083</v>
      </c>
      <c r="H147" s="61"/>
      <c r="I147" s="58"/>
      <c r="J147" s="61"/>
      <c r="K147" s="58"/>
      <c r="L147" s="61"/>
      <c r="M147" s="58"/>
      <c r="N147" s="7"/>
    </row>
    <row r="148" spans="1:16" hidden="1" outlineLevel="1" x14ac:dyDescent="0.2">
      <c r="A148" s="8" t="s">
        <v>152</v>
      </c>
      <c r="B148" s="9" t="s">
        <v>133</v>
      </c>
      <c r="C148" s="9" t="s">
        <v>139</v>
      </c>
      <c r="D148" s="9" t="s">
        <v>157</v>
      </c>
      <c r="E148" s="9" t="s">
        <v>158</v>
      </c>
      <c r="F148" s="55">
        <v>509</v>
      </c>
      <c r="H148" s="61"/>
      <c r="I148" s="58"/>
      <c r="J148" s="61"/>
      <c r="K148" s="58"/>
      <c r="L148" s="61"/>
      <c r="M148" s="58"/>
      <c r="N148" s="7"/>
    </row>
    <row r="149" spans="1:16" hidden="1" outlineLevel="1" x14ac:dyDescent="0.2">
      <c r="A149" s="11" t="s">
        <v>39</v>
      </c>
      <c r="B149" s="12" t="s">
        <v>139</v>
      </c>
      <c r="C149" s="12" t="s">
        <v>153</v>
      </c>
      <c r="D149" s="12" t="s">
        <v>24</v>
      </c>
      <c r="E149" s="12" t="s">
        <v>135</v>
      </c>
      <c r="F149" s="56">
        <v>1885</v>
      </c>
      <c r="H149" s="61"/>
      <c r="I149" s="58"/>
      <c r="J149" s="61"/>
      <c r="K149" s="58"/>
      <c r="L149" s="61"/>
      <c r="M149" s="58"/>
      <c r="N149" s="7"/>
    </row>
    <row r="150" spans="1:16" collapsed="1" x14ac:dyDescent="0.2">
      <c r="A150" s="138" t="s">
        <v>161</v>
      </c>
      <c r="B150" s="138"/>
      <c r="C150" s="138"/>
      <c r="D150" s="138"/>
      <c r="E150" s="138"/>
      <c r="F150" s="138"/>
      <c r="H150" s="60">
        <v>2023</v>
      </c>
      <c r="I150" s="66">
        <f>F162</f>
        <v>1891</v>
      </c>
      <c r="J150" s="64" t="s">
        <v>168</v>
      </c>
      <c r="K150" s="127">
        <f>F152</f>
        <v>1891</v>
      </c>
      <c r="L150" s="64" t="str">
        <f>A154</f>
        <v>ACL RACING</v>
      </c>
      <c r="M150" s="67">
        <f>F154</f>
        <v>1735</v>
      </c>
      <c r="N150" s="100">
        <f>COUNT(F152:F162)-1</f>
        <v>10</v>
      </c>
      <c r="O150" s="65">
        <f>K150-M150</f>
        <v>156</v>
      </c>
      <c r="P150" s="128">
        <f>I150-K150</f>
        <v>0</v>
      </c>
    </row>
    <row r="151" spans="1:16" hidden="1" outlineLevel="1" x14ac:dyDescent="0.2">
      <c r="A151" s="5" t="s">
        <v>7</v>
      </c>
      <c r="B151" s="5" t="s">
        <v>8</v>
      </c>
      <c r="C151" s="5" t="s">
        <v>9</v>
      </c>
      <c r="D151" s="5" t="s">
        <v>10</v>
      </c>
      <c r="E151" s="5" t="s">
        <v>11</v>
      </c>
      <c r="F151" s="5" t="s">
        <v>12</v>
      </c>
      <c r="H151" s="61"/>
      <c r="I151" s="58"/>
      <c r="J151" s="61"/>
      <c r="K151" s="58"/>
      <c r="L151" s="61"/>
      <c r="M151" s="58"/>
      <c r="N151" s="7"/>
    </row>
    <row r="152" spans="1:16" hidden="1" outlineLevel="1" x14ac:dyDescent="0.2">
      <c r="A152" s="8" t="s">
        <v>149</v>
      </c>
      <c r="B152" s="9" t="s">
        <v>162</v>
      </c>
      <c r="C152" s="9" t="s">
        <v>124</v>
      </c>
      <c r="D152" s="9" t="s">
        <v>24</v>
      </c>
      <c r="E152" s="9" t="s">
        <v>154</v>
      </c>
      <c r="F152" s="55">
        <v>1891</v>
      </c>
      <c r="H152" s="61"/>
      <c r="I152" s="58"/>
      <c r="J152" s="61"/>
      <c r="K152" s="58"/>
      <c r="L152" s="61"/>
      <c r="M152" s="58"/>
    </row>
    <row r="153" spans="1:16" hidden="1" outlineLevel="1" x14ac:dyDescent="0.2">
      <c r="A153" s="8" t="s">
        <v>32</v>
      </c>
      <c r="B153" s="9" t="s">
        <v>124</v>
      </c>
      <c r="C153" s="9" t="s">
        <v>162</v>
      </c>
      <c r="D153" s="9" t="s">
        <v>24</v>
      </c>
      <c r="E153" s="9" t="s">
        <v>154</v>
      </c>
      <c r="F153" s="55">
        <v>1891</v>
      </c>
      <c r="H153" s="61"/>
      <c r="I153" s="58"/>
      <c r="J153" s="61"/>
      <c r="K153" s="58"/>
      <c r="L153" s="61"/>
      <c r="M153" s="58"/>
      <c r="N153" s="7"/>
    </row>
    <row r="154" spans="1:16" hidden="1" outlineLevel="1" x14ac:dyDescent="0.2">
      <c r="A154" s="8" t="s">
        <v>150</v>
      </c>
      <c r="B154" s="9" t="s">
        <v>155</v>
      </c>
      <c r="C154" s="9" t="s">
        <v>44</v>
      </c>
      <c r="D154" s="9" t="s">
        <v>24</v>
      </c>
      <c r="E154" s="9" t="s">
        <v>154</v>
      </c>
      <c r="F154" s="55">
        <v>1735</v>
      </c>
      <c r="H154" s="61"/>
      <c r="I154" s="58"/>
      <c r="J154" s="61"/>
      <c r="K154" s="58"/>
      <c r="L154" s="61"/>
      <c r="M154" s="58"/>
      <c r="N154" s="7"/>
    </row>
    <row r="155" spans="1:16" hidden="1" outlineLevel="1" x14ac:dyDescent="0.2">
      <c r="A155" s="8" t="s">
        <v>13</v>
      </c>
      <c r="B155" s="9" t="s">
        <v>44</v>
      </c>
      <c r="C155" s="9" t="s">
        <v>163</v>
      </c>
      <c r="D155" s="9" t="s">
        <v>24</v>
      </c>
      <c r="E155" s="9" t="s">
        <v>154</v>
      </c>
      <c r="F155" s="55">
        <v>1729</v>
      </c>
      <c r="H155" s="61"/>
      <c r="I155" s="58"/>
      <c r="J155" s="61"/>
      <c r="K155" s="58"/>
      <c r="L155" s="61"/>
      <c r="M155" s="58"/>
      <c r="N155" s="7"/>
    </row>
    <row r="156" spans="1:16" hidden="1" outlineLevel="1" x14ac:dyDescent="0.2">
      <c r="A156" s="8" t="s">
        <v>126</v>
      </c>
      <c r="B156" s="9" t="s">
        <v>163</v>
      </c>
      <c r="C156" s="9" t="s">
        <v>37</v>
      </c>
      <c r="D156" s="9" t="s">
        <v>24</v>
      </c>
      <c r="E156" s="9" t="s">
        <v>103</v>
      </c>
      <c r="F156" s="55">
        <v>1475</v>
      </c>
      <c r="H156" s="61"/>
      <c r="I156" s="58"/>
      <c r="J156" s="61"/>
      <c r="K156" s="58"/>
      <c r="L156" s="61"/>
      <c r="M156" s="58"/>
      <c r="N156" s="7"/>
    </row>
    <row r="157" spans="1:16" hidden="1" outlineLevel="1" x14ac:dyDescent="0.2">
      <c r="A157" s="8" t="s">
        <v>151</v>
      </c>
      <c r="B157" s="9" t="s">
        <v>107</v>
      </c>
      <c r="C157" s="9" t="s">
        <v>162</v>
      </c>
      <c r="D157" s="9" t="s">
        <v>24</v>
      </c>
      <c r="E157" s="9" t="s">
        <v>164</v>
      </c>
      <c r="F157" s="55">
        <v>1471</v>
      </c>
      <c r="H157" s="61"/>
      <c r="I157" s="58"/>
      <c r="J157" s="61"/>
      <c r="K157" s="58"/>
      <c r="L157" s="61"/>
      <c r="M157" s="58"/>
      <c r="N157" s="7"/>
    </row>
    <row r="158" spans="1:16" hidden="1" outlineLevel="1" x14ac:dyDescent="0.2">
      <c r="A158" s="8" t="s">
        <v>165</v>
      </c>
      <c r="B158" s="9" t="s">
        <v>37</v>
      </c>
      <c r="C158" s="9" t="s">
        <v>44</v>
      </c>
      <c r="D158" s="9" t="s">
        <v>166</v>
      </c>
      <c r="E158" s="9" t="s">
        <v>154</v>
      </c>
      <c r="F158" s="55">
        <v>1355</v>
      </c>
      <c r="H158" s="61"/>
      <c r="I158" s="58"/>
      <c r="J158" s="61"/>
      <c r="K158" s="58"/>
      <c r="L158" s="61"/>
      <c r="M158" s="58"/>
      <c r="N158" s="7"/>
    </row>
    <row r="159" spans="1:16" hidden="1" outlineLevel="1" x14ac:dyDescent="0.2">
      <c r="A159" s="8" t="s">
        <v>144</v>
      </c>
      <c r="B159" s="9" t="s">
        <v>37</v>
      </c>
      <c r="C159" s="9" t="s">
        <v>44</v>
      </c>
      <c r="D159" s="9" t="s">
        <v>24</v>
      </c>
      <c r="E159" s="9" t="s">
        <v>164</v>
      </c>
      <c r="F159" s="55">
        <v>1355</v>
      </c>
      <c r="H159" s="61"/>
      <c r="I159" s="58"/>
      <c r="J159" s="61"/>
      <c r="K159" s="58"/>
      <c r="L159" s="61"/>
      <c r="M159" s="58"/>
      <c r="N159" s="7"/>
    </row>
    <row r="160" spans="1:16" hidden="1" outlineLevel="1" x14ac:dyDescent="0.2">
      <c r="A160" s="8" t="s">
        <v>95</v>
      </c>
      <c r="B160" s="9" t="s">
        <v>37</v>
      </c>
      <c r="C160" s="9" t="s">
        <v>128</v>
      </c>
      <c r="D160" s="9" t="s">
        <v>166</v>
      </c>
      <c r="E160" s="9" t="s">
        <v>103</v>
      </c>
      <c r="F160" s="55">
        <v>957</v>
      </c>
      <c r="H160" s="61"/>
      <c r="I160" s="58"/>
      <c r="J160" s="61"/>
      <c r="K160" s="58"/>
      <c r="L160" s="61"/>
      <c r="M160" s="58"/>
      <c r="N160" s="7"/>
    </row>
    <row r="161" spans="1:16" hidden="1" outlineLevel="1" x14ac:dyDescent="0.2">
      <c r="A161" s="8" t="s">
        <v>167</v>
      </c>
      <c r="B161" s="9" t="s">
        <v>134</v>
      </c>
      <c r="C161" s="9" t="s">
        <v>142</v>
      </c>
      <c r="D161" s="9" t="s">
        <v>43</v>
      </c>
      <c r="E161" s="9" t="s">
        <v>17</v>
      </c>
      <c r="F161" s="55">
        <v>856</v>
      </c>
      <c r="H161" s="61"/>
      <c r="I161" s="58"/>
      <c r="J161" s="61"/>
      <c r="K161" s="58"/>
      <c r="L161" s="61"/>
      <c r="M161" s="58"/>
      <c r="N161" s="7"/>
    </row>
    <row r="162" spans="1:16" hidden="1" outlineLevel="1" x14ac:dyDescent="0.2">
      <c r="A162" s="11" t="s">
        <v>39</v>
      </c>
      <c r="B162" s="12" t="s">
        <v>124</v>
      </c>
      <c r="C162" s="12" t="s">
        <v>162</v>
      </c>
      <c r="D162" s="12" t="s">
        <v>24</v>
      </c>
      <c r="E162" s="12" t="s">
        <v>154</v>
      </c>
      <c r="F162" s="56">
        <v>1891</v>
      </c>
      <c r="H162" s="61"/>
      <c r="I162" s="58"/>
      <c r="J162" s="61"/>
      <c r="K162" s="58"/>
      <c r="L162" s="61"/>
      <c r="M162" s="58"/>
      <c r="N162" s="7"/>
    </row>
    <row r="163" spans="1:16" collapsed="1" x14ac:dyDescent="0.2">
      <c r="A163" s="138" t="s">
        <v>169</v>
      </c>
      <c r="B163" s="138"/>
      <c r="C163" s="138"/>
      <c r="D163" s="138"/>
      <c r="E163" s="138"/>
      <c r="F163" s="138"/>
      <c r="H163" s="60">
        <v>2024</v>
      </c>
      <c r="I163" s="66">
        <f>F180</f>
        <v>1651</v>
      </c>
      <c r="J163" s="64" t="str">
        <f>A165</f>
        <v>TOM RACING</v>
      </c>
      <c r="K163" s="127">
        <f>F165</f>
        <v>1616</v>
      </c>
      <c r="L163" s="64" t="str">
        <f>A166</f>
        <v>MPA RACING</v>
      </c>
      <c r="M163" s="67">
        <f>F166</f>
        <v>1454</v>
      </c>
      <c r="N163" s="100">
        <f>COUNT(F165:F180)-1</f>
        <v>15</v>
      </c>
      <c r="O163" s="65">
        <f>K163-M163</f>
        <v>162</v>
      </c>
      <c r="P163" s="128">
        <f>I163-K163</f>
        <v>35</v>
      </c>
    </row>
    <row r="164" spans="1:16" hidden="1" outlineLevel="1" x14ac:dyDescent="0.2">
      <c r="A164" s="5" t="s">
        <v>7</v>
      </c>
      <c r="B164" s="5" t="s">
        <v>8</v>
      </c>
      <c r="C164" s="5" t="s">
        <v>9</v>
      </c>
      <c r="D164" s="5" t="s">
        <v>10</v>
      </c>
      <c r="E164" s="5" t="s">
        <v>11</v>
      </c>
      <c r="F164" s="5" t="s">
        <v>12</v>
      </c>
      <c r="H164" s="61"/>
      <c r="I164" s="58"/>
      <c r="J164" s="61"/>
      <c r="K164" s="58"/>
      <c r="L164" s="61"/>
      <c r="M164" s="58"/>
      <c r="N164" s="7"/>
    </row>
    <row r="165" spans="1:16" hidden="1" outlineLevel="1" x14ac:dyDescent="0.2">
      <c r="A165" s="8" t="s">
        <v>120</v>
      </c>
      <c r="B165" s="9" t="s">
        <v>133</v>
      </c>
      <c r="C165" s="9" t="s">
        <v>170</v>
      </c>
      <c r="D165" s="9" t="s">
        <v>24</v>
      </c>
      <c r="E165" s="9" t="s">
        <v>17</v>
      </c>
      <c r="F165" s="55">
        <v>1616</v>
      </c>
      <c r="H165" s="61"/>
      <c r="I165" s="58"/>
      <c r="J165" s="61"/>
      <c r="K165" s="58"/>
      <c r="L165" s="61"/>
      <c r="M165" s="58"/>
    </row>
    <row r="166" spans="1:16" hidden="1" outlineLevel="1" x14ac:dyDescent="0.2">
      <c r="A166" s="8" t="s">
        <v>151</v>
      </c>
      <c r="B166" s="9" t="s">
        <v>162</v>
      </c>
      <c r="C166" s="9" t="s">
        <v>44</v>
      </c>
      <c r="D166" s="9" t="s">
        <v>171</v>
      </c>
      <c r="E166" s="9" t="s">
        <v>17</v>
      </c>
      <c r="F166" s="55">
        <v>1454</v>
      </c>
      <c r="H166" s="61"/>
      <c r="I166" s="58"/>
      <c r="J166" s="61"/>
      <c r="K166" s="58"/>
      <c r="L166" s="61"/>
      <c r="M166" s="58"/>
      <c r="N166" s="7"/>
    </row>
    <row r="167" spans="1:16" hidden="1" outlineLevel="1" x14ac:dyDescent="0.2">
      <c r="A167" s="8" t="s">
        <v>172</v>
      </c>
      <c r="B167" s="9" t="s">
        <v>44</v>
      </c>
      <c r="C167" s="9" t="s">
        <v>134</v>
      </c>
      <c r="D167" s="9" t="s">
        <v>24</v>
      </c>
      <c r="E167" s="9" t="s">
        <v>47</v>
      </c>
      <c r="F167" s="55">
        <v>1309</v>
      </c>
      <c r="H167" s="61"/>
      <c r="I167" s="58"/>
      <c r="J167" s="61"/>
      <c r="K167" s="58"/>
      <c r="L167" s="61"/>
      <c r="M167" s="58"/>
      <c r="N167" s="7"/>
    </row>
    <row r="168" spans="1:16" hidden="1" outlineLevel="1" x14ac:dyDescent="0.2">
      <c r="A168" s="8" t="s">
        <v>126</v>
      </c>
      <c r="B168" s="9" t="s">
        <v>123</v>
      </c>
      <c r="C168" s="9" t="s">
        <v>104</v>
      </c>
      <c r="D168" s="9" t="s">
        <v>41</v>
      </c>
      <c r="E168" s="9" t="s">
        <v>173</v>
      </c>
      <c r="F168" s="55">
        <v>1291</v>
      </c>
      <c r="H168" s="61"/>
      <c r="I168" s="58"/>
      <c r="J168" s="61"/>
      <c r="K168" s="58"/>
      <c r="L168" s="61"/>
      <c r="M168" s="58"/>
      <c r="N168" s="7"/>
    </row>
    <row r="169" spans="1:16" hidden="1" outlineLevel="1" x14ac:dyDescent="0.2">
      <c r="A169" s="8" t="s">
        <v>13</v>
      </c>
      <c r="B169" s="9" t="s">
        <v>170</v>
      </c>
      <c r="C169" s="9" t="s">
        <v>124</v>
      </c>
      <c r="D169" s="9" t="s">
        <v>43</v>
      </c>
      <c r="E169" s="9" t="s">
        <v>173</v>
      </c>
      <c r="F169" s="55">
        <v>1266</v>
      </c>
      <c r="H169" s="61"/>
      <c r="I169" s="58"/>
      <c r="J169" s="61"/>
      <c r="K169" s="58"/>
      <c r="L169" s="61"/>
      <c r="M169" s="58"/>
      <c r="N169" s="7"/>
    </row>
    <row r="170" spans="1:16" hidden="1" outlineLevel="1" x14ac:dyDescent="0.2">
      <c r="A170" s="8" t="s">
        <v>165</v>
      </c>
      <c r="B170" s="9" t="s">
        <v>170</v>
      </c>
      <c r="C170" s="9" t="s">
        <v>162</v>
      </c>
      <c r="D170" s="9" t="s">
        <v>171</v>
      </c>
      <c r="E170" s="9" t="s">
        <v>174</v>
      </c>
      <c r="F170" s="55">
        <v>1228</v>
      </c>
      <c r="H170" s="61"/>
      <c r="I170" s="58"/>
      <c r="J170" s="61"/>
      <c r="K170" s="58"/>
      <c r="L170" s="61"/>
      <c r="M170" s="58"/>
      <c r="N170" s="7"/>
    </row>
    <row r="171" spans="1:16" hidden="1" outlineLevel="1" x14ac:dyDescent="0.2">
      <c r="A171" s="8" t="s">
        <v>175</v>
      </c>
      <c r="B171" s="9" t="s">
        <v>123</v>
      </c>
      <c r="C171" s="9" t="s">
        <v>170</v>
      </c>
      <c r="D171" s="9" t="s">
        <v>24</v>
      </c>
      <c r="E171" s="9" t="s">
        <v>173</v>
      </c>
      <c r="F171" s="55">
        <v>1201</v>
      </c>
      <c r="H171" s="61"/>
      <c r="I171" s="58"/>
      <c r="J171" s="61"/>
      <c r="K171" s="58"/>
      <c r="L171" s="61"/>
      <c r="M171" s="58"/>
      <c r="N171" s="7"/>
    </row>
    <row r="172" spans="1:16" hidden="1" outlineLevel="1" x14ac:dyDescent="0.2">
      <c r="A172" s="8" t="s">
        <v>32</v>
      </c>
      <c r="B172" s="9" t="s">
        <v>104</v>
      </c>
      <c r="C172" s="9" t="s">
        <v>122</v>
      </c>
      <c r="D172" s="9" t="s">
        <v>24</v>
      </c>
      <c r="E172" s="9" t="s">
        <v>173</v>
      </c>
      <c r="F172" s="55">
        <v>1190</v>
      </c>
      <c r="H172" s="61"/>
      <c r="I172" s="58"/>
      <c r="J172" s="61"/>
      <c r="K172" s="58"/>
      <c r="L172" s="61"/>
      <c r="M172" s="58"/>
      <c r="N172" s="7"/>
    </row>
    <row r="173" spans="1:16" hidden="1" outlineLevel="1" x14ac:dyDescent="0.2">
      <c r="A173" s="8" t="s">
        <v>150</v>
      </c>
      <c r="B173" s="9" t="s">
        <v>104</v>
      </c>
      <c r="C173" s="9" t="s">
        <v>122</v>
      </c>
      <c r="D173" s="9" t="s">
        <v>24</v>
      </c>
      <c r="E173" s="9" t="s">
        <v>173</v>
      </c>
      <c r="F173" s="55">
        <v>1190</v>
      </c>
      <c r="H173" s="61"/>
      <c r="I173" s="58"/>
      <c r="J173" s="61"/>
      <c r="K173" s="58"/>
      <c r="L173" s="61"/>
      <c r="M173" s="58"/>
      <c r="N173" s="7"/>
    </row>
    <row r="174" spans="1:16" hidden="1" outlineLevel="1" x14ac:dyDescent="0.2">
      <c r="A174" s="8" t="s">
        <v>144</v>
      </c>
      <c r="B174" s="9" t="s">
        <v>104</v>
      </c>
      <c r="C174" s="9" t="s">
        <v>122</v>
      </c>
      <c r="D174" s="9" t="s">
        <v>24</v>
      </c>
      <c r="E174" s="9" t="s">
        <v>173</v>
      </c>
      <c r="F174" s="55">
        <v>1190</v>
      </c>
      <c r="H174" s="61"/>
      <c r="I174" s="58"/>
      <c r="J174" s="61"/>
      <c r="K174" s="58"/>
      <c r="L174" s="61"/>
      <c r="M174" s="58"/>
      <c r="N174" s="7"/>
    </row>
    <row r="175" spans="1:16" hidden="1" outlineLevel="1" x14ac:dyDescent="0.2">
      <c r="A175" s="8" t="s">
        <v>176</v>
      </c>
      <c r="B175" s="9" t="s">
        <v>108</v>
      </c>
      <c r="C175" s="9" t="s">
        <v>104</v>
      </c>
      <c r="D175" s="9" t="s">
        <v>177</v>
      </c>
      <c r="E175" s="9" t="s">
        <v>17</v>
      </c>
      <c r="F175" s="55">
        <v>1106</v>
      </c>
      <c r="H175" s="61"/>
      <c r="I175" s="58"/>
      <c r="J175" s="61"/>
      <c r="K175" s="58"/>
      <c r="L175" s="61"/>
      <c r="M175" s="58"/>
      <c r="N175" s="7"/>
    </row>
    <row r="176" spans="1:16" hidden="1" outlineLevel="1" x14ac:dyDescent="0.2">
      <c r="A176" s="8" t="s">
        <v>178</v>
      </c>
      <c r="B176" s="9" t="s">
        <v>128</v>
      </c>
      <c r="C176" s="9" t="s">
        <v>170</v>
      </c>
      <c r="D176" s="9" t="s">
        <v>171</v>
      </c>
      <c r="E176" s="9" t="s">
        <v>173</v>
      </c>
      <c r="F176" s="55">
        <v>1099</v>
      </c>
      <c r="H176" s="61"/>
      <c r="I176" s="58"/>
      <c r="J176" s="61"/>
      <c r="K176" s="58"/>
      <c r="L176" s="61"/>
      <c r="M176" s="58"/>
      <c r="N176" s="7"/>
    </row>
    <row r="177" spans="1:14" hidden="1" outlineLevel="1" x14ac:dyDescent="0.2">
      <c r="A177" s="8" t="s">
        <v>25</v>
      </c>
      <c r="B177" s="9" t="s">
        <v>124</v>
      </c>
      <c r="C177" s="9" t="s">
        <v>170</v>
      </c>
      <c r="D177" s="9" t="s">
        <v>24</v>
      </c>
      <c r="E177" s="9" t="s">
        <v>174</v>
      </c>
      <c r="F177" s="55">
        <v>1081</v>
      </c>
      <c r="H177" s="61"/>
      <c r="I177" s="58"/>
      <c r="J177" s="61"/>
      <c r="K177" s="58"/>
      <c r="L177" s="61"/>
      <c r="M177" s="58"/>
      <c r="N177" s="7"/>
    </row>
    <row r="178" spans="1:14" hidden="1" outlineLevel="1" x14ac:dyDescent="0.2">
      <c r="A178" s="8" t="s">
        <v>179</v>
      </c>
      <c r="B178" s="9" t="s">
        <v>133</v>
      </c>
      <c r="C178" s="9" t="s">
        <v>104</v>
      </c>
      <c r="D178" s="9" t="s">
        <v>156</v>
      </c>
      <c r="E178" s="9" t="s">
        <v>164</v>
      </c>
      <c r="F178" s="55">
        <v>547</v>
      </c>
      <c r="H178" s="61"/>
      <c r="I178" s="58"/>
      <c r="J178" s="61"/>
      <c r="K178" s="58"/>
      <c r="L178" s="61"/>
      <c r="M178" s="58"/>
      <c r="N178" s="7"/>
    </row>
    <row r="179" spans="1:14" hidden="1" outlineLevel="1" x14ac:dyDescent="0.2">
      <c r="A179" s="8" t="s">
        <v>152</v>
      </c>
      <c r="B179" s="9" t="s">
        <v>104</v>
      </c>
      <c r="C179" s="9" t="s">
        <v>122</v>
      </c>
      <c r="D179" s="9" t="s">
        <v>180</v>
      </c>
      <c r="E179" s="9" t="s">
        <v>181</v>
      </c>
      <c r="F179" s="55">
        <v>125</v>
      </c>
      <c r="H179" s="61"/>
      <c r="I179" s="58"/>
      <c r="J179" s="61"/>
      <c r="K179" s="58"/>
      <c r="L179" s="61"/>
      <c r="M179" s="58"/>
      <c r="N179" s="7"/>
    </row>
    <row r="180" spans="1:14" hidden="1" outlineLevel="1" x14ac:dyDescent="0.2">
      <c r="A180" s="11" t="s">
        <v>39</v>
      </c>
      <c r="B180" s="12" t="s">
        <v>162</v>
      </c>
      <c r="C180" s="12" t="s">
        <v>44</v>
      </c>
      <c r="D180" s="12" t="s">
        <v>41</v>
      </c>
      <c r="E180" s="12" t="s">
        <v>17</v>
      </c>
      <c r="F180" s="56">
        <v>1651</v>
      </c>
      <c r="H180" s="61"/>
      <c r="I180" s="58"/>
      <c r="J180" s="61"/>
      <c r="K180" s="58"/>
      <c r="L180" s="61"/>
      <c r="M180" s="58"/>
      <c r="N180" s="7"/>
    </row>
    <row r="181" spans="1:14" collapsed="1" x14ac:dyDescent="0.2"/>
  </sheetData>
  <mergeCells count="16">
    <mergeCell ref="A163:F163"/>
    <mergeCell ref="A150:F150"/>
    <mergeCell ref="A2:F2"/>
    <mergeCell ref="A26:F26"/>
    <mergeCell ref="A34:F34"/>
    <mergeCell ref="A45:F45"/>
    <mergeCell ref="A83:F83"/>
    <mergeCell ref="A72:F72"/>
    <mergeCell ref="A63:F63"/>
    <mergeCell ref="A54:F54"/>
    <mergeCell ref="A14:F14"/>
    <mergeCell ref="A136:F136"/>
    <mergeCell ref="A125:F125"/>
    <mergeCell ref="A115:F115"/>
    <mergeCell ref="A104:F104"/>
    <mergeCell ref="A93:F93"/>
  </mergeCells>
  <conditionalFormatting sqref="H1:M1">
    <cfRule type="dataBar" priority="4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{903CE528-DD75-4D22-990F-1086630842BA}</x14:id>
        </ext>
      </extLst>
    </cfRule>
  </conditionalFormatting>
  <conditionalFormatting sqref="N1:N180">
    <cfRule type="dataBar" priority="1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{95F823C2-ED7B-43E6-9E9B-31B30CA944D6}</x14:id>
        </ext>
      </extLst>
    </cfRule>
  </conditionalFormatting>
  <conditionalFormatting sqref="O1:O180">
    <cfRule type="dataBar" priority="11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{70C6975C-A7A5-45E6-8197-0A77029B8249}</x14:id>
        </ext>
      </extLst>
    </cfRule>
  </conditionalFormatting>
  <conditionalFormatting sqref="P1:P180">
    <cfRule type="dataBar" priority="11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{BAD1B5A6-C042-4B57-8A11-328F85559C2E}</x14:id>
        </ext>
      </extLst>
    </cfRule>
  </conditionalFormatting>
  <pageMargins left="0.25" right="0.25" top="0.75" bottom="0.75" header="0.3" footer="0.3"/>
  <pageSetup paperSize="9" scale="5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03CE528-DD75-4D22-990F-1086630842B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H1:M1</xm:sqref>
        </x14:conditionalFormatting>
        <x14:conditionalFormatting xmlns:xm="http://schemas.microsoft.com/office/excel/2006/main">
          <x14:cfRule type="dataBar" id="{95F823C2-ED7B-43E6-9E9B-31B30CA944D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N1:N180</xm:sqref>
        </x14:conditionalFormatting>
        <x14:conditionalFormatting xmlns:xm="http://schemas.microsoft.com/office/excel/2006/main">
          <x14:cfRule type="dataBar" id="{70C6975C-A7A5-45E6-8197-0A77029B824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O1:O180</xm:sqref>
        </x14:conditionalFormatting>
        <x14:conditionalFormatting xmlns:xm="http://schemas.microsoft.com/office/excel/2006/main">
          <x14:cfRule type="dataBar" id="{BAD1B5A6-C042-4B57-8A11-328F85559C2E}">
            <x14:dataBar minLength="0" maxLength="100" gradient="0">
              <x14:cfvo type="autoMin"/>
              <x14:cfvo type="autoMax"/>
              <x14:negativeFillColor theme="9" tint="0.39997558519241921"/>
              <x14:axisColor rgb="FF000000"/>
            </x14:dataBar>
          </x14:cfRule>
          <xm:sqref>P1:P180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GRID TIP STATISTICS</vt:lpstr>
      <vt:lpstr>GTFFL STATISTICS</vt:lpstr>
    </vt:vector>
  </TitlesOfParts>
  <Company>Atos Origin Information Technology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A. Mascelli</dc:creator>
  <cp:lastModifiedBy>Markus Mascelli</cp:lastModifiedBy>
  <cp:lastPrinted>2025-02-16T19:40:36Z</cp:lastPrinted>
  <dcterms:created xsi:type="dcterms:W3CDTF">2012-03-17T18:52:20Z</dcterms:created>
  <dcterms:modified xsi:type="dcterms:W3CDTF">2025-02-16T19:43:37Z</dcterms:modified>
</cp:coreProperties>
</file>